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ustyle\Downloads\"/>
    </mc:Choice>
  </mc:AlternateContent>
  <xr:revisionPtr revIDLastSave="0" documentId="13_ncr:1_{7B264A53-67BE-4AE1-B884-32434B701DD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ERVIDORES" sheetId="1" r:id="rId1"/>
    <sheet name="CONTRATISTAS" sheetId="4" r:id="rId2"/>
    <sheet name="Hoja2" sheetId="2" r:id="rId3"/>
    <sheet name="Hoja3" sheetId="3" r:id="rId4"/>
    <sheet name="Hoja1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2" i="5" l="1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L17" i="3"/>
  <c r="M13" i="3"/>
  <c r="L13" i="3"/>
  <c r="L9" i="3"/>
  <c r="J25" i="4" l="1"/>
  <c r="J23" i="4"/>
  <c r="J21" i="4"/>
  <c r="J19" i="4"/>
  <c r="J26" i="4"/>
  <c r="J28" i="4"/>
  <c r="J30" i="4"/>
  <c r="J31" i="4"/>
  <c r="J32" i="4"/>
  <c r="J33" i="4"/>
  <c r="J37" i="4"/>
  <c r="J39" i="4"/>
  <c r="J40" i="4"/>
  <c r="J41" i="4"/>
  <c r="J42" i="4"/>
  <c r="J50" i="4"/>
  <c r="J49" i="4"/>
  <c r="J34" i="4"/>
  <c r="J16" i="4"/>
  <c r="J20" i="4"/>
  <c r="J14" i="4"/>
  <c r="J12" i="4"/>
  <c r="J52" i="4"/>
  <c r="J51" i="4"/>
  <c r="J47" i="4"/>
  <c r="J46" i="4"/>
  <c r="J45" i="4"/>
  <c r="J44" i="4"/>
  <c r="J38" i="4"/>
  <c r="J35" i="4"/>
  <c r="J29" i="4"/>
  <c r="J24" i="4"/>
  <c r="J18" i="4"/>
  <c r="J17" i="4"/>
  <c r="J15" i="4"/>
  <c r="J11" i="4"/>
  <c r="J10" i="4"/>
  <c r="J48" i="4"/>
  <c r="J43" i="4"/>
  <c r="J36" i="4"/>
  <c r="J27" i="4"/>
  <c r="J22" i="4"/>
  <c r="J13" i="4"/>
  <c r="J9" i="4"/>
  <c r="J8" i="4"/>
  <c r="J7" i="4"/>
</calcChain>
</file>

<file path=xl/sharedStrings.xml><?xml version="1.0" encoding="utf-8"?>
<sst xmlns="http://schemas.openxmlformats.org/spreadsheetml/2006/main" count="1006" uniqueCount="253">
  <si>
    <t>ESE HOSPITAL LOCAL EL RETEN</t>
  </si>
  <si>
    <t>EL RETEN MAGDALENA</t>
  </si>
  <si>
    <t>DIRECTORIO DE LOS SERVIDORES PÚBLICOS</t>
  </si>
  <si>
    <t>NOMBRE Y APELLIDOS</t>
  </si>
  <si>
    <t>LUGAR DE NACIMIENTO</t>
  </si>
  <si>
    <t>FORMACIÓN ACADEMICA</t>
  </si>
  <si>
    <t>EXPERIENCIA LABORAL Y PROFESIONAL</t>
  </si>
  <si>
    <t>CARGO</t>
  </si>
  <si>
    <t>TELEFONO</t>
  </si>
  <si>
    <t>ESCALA SALARIAL</t>
  </si>
  <si>
    <t>CORREO ELECTRONICO INSTITUCIONAL</t>
  </si>
  <si>
    <t>DIRECTORIO DE PERSONAS NATURALES CON CONTRATOS DE PRESTACIÓN DE SERVICIOS</t>
  </si>
  <si>
    <t>OBJETO DEL CONTRATO</t>
  </si>
  <si>
    <t>CORREO ELECTRONICO</t>
  </si>
  <si>
    <t>HONORARIOS</t>
  </si>
  <si>
    <t>Alvaro Isacc Ruiz Vence</t>
  </si>
  <si>
    <t>Gerente</t>
  </si>
  <si>
    <t>Octavio A. Villalobos Montoya</t>
  </si>
  <si>
    <t>Médico Coordinador</t>
  </si>
  <si>
    <t>Leyda Milena Perez Caballero</t>
  </si>
  <si>
    <t>Enfermera</t>
  </si>
  <si>
    <t>Médico SSO</t>
  </si>
  <si>
    <t>Odontologa SSO</t>
  </si>
  <si>
    <t>Bacteriologa SSO</t>
  </si>
  <si>
    <t>Alberto Jose Caro de la Cruz</t>
  </si>
  <si>
    <t>Técnico Radilogo</t>
  </si>
  <si>
    <t>Holmer David Padilla Otalora</t>
  </si>
  <si>
    <t>Técnico Saneamiento</t>
  </si>
  <si>
    <t>Erika Van-Stralen Erika Patricia</t>
  </si>
  <si>
    <t>Asitente Administrativo</t>
  </si>
  <si>
    <t>Isidro Manuel Vizcaino Fontalvo</t>
  </si>
  <si>
    <t>Técnico Estadísticas</t>
  </si>
  <si>
    <t>Edwin de Jesus  Castañeda Steba</t>
  </si>
  <si>
    <t>Profesional Universitario</t>
  </si>
  <si>
    <t>Juan Manuel Quevedo Bolaño</t>
  </si>
  <si>
    <t>Celador</t>
  </si>
  <si>
    <t>Carlos Arturo Diaz Cantillo</t>
  </si>
  <si>
    <t>Conductor</t>
  </si>
  <si>
    <t>Maria del Rosario Cantillo de Rada</t>
  </si>
  <si>
    <t>Aseadora</t>
  </si>
  <si>
    <t>Maria Cristina Hernandez Morales</t>
  </si>
  <si>
    <t>Auxiliar de Enfermería</t>
  </si>
  <si>
    <t>Erenia Judith Barraza Peña</t>
  </si>
  <si>
    <t>Carmen Judiht Romo Figueroa</t>
  </si>
  <si>
    <t>Eliana Consuelo Vasquez Rojano</t>
  </si>
  <si>
    <t>Promotora</t>
  </si>
  <si>
    <t>Evarista Luz Pacheco Ibañez</t>
  </si>
  <si>
    <t>Negis Esther Lara Ortiz</t>
  </si>
  <si>
    <t>Rubiela Cecilia Arenas Parra</t>
  </si>
  <si>
    <t>esehospitallocalelreten@hotmail.com</t>
  </si>
  <si>
    <t>Auxiliar de Enfermeria</t>
  </si>
  <si>
    <t>El Copey Cesar</t>
  </si>
  <si>
    <t>311-4259411</t>
  </si>
  <si>
    <t>301-7056322</t>
  </si>
  <si>
    <t>310-7234723</t>
  </si>
  <si>
    <t>Maria Labaja Bolivar</t>
  </si>
  <si>
    <t>Ninguno</t>
  </si>
  <si>
    <t>Sabalarga Atlántico</t>
  </si>
  <si>
    <t>300-4383627</t>
  </si>
  <si>
    <t>Aracataca Magdalena</t>
  </si>
  <si>
    <t>304-6784613</t>
  </si>
  <si>
    <t>Fanny Esther Caballero Gomez</t>
  </si>
  <si>
    <t>Contador</t>
  </si>
  <si>
    <t>315-5830586</t>
  </si>
  <si>
    <t>Fundación Magdalena</t>
  </si>
  <si>
    <t>Técnico en Imageneologia Diagnósticas</t>
  </si>
  <si>
    <t>305-7942955</t>
  </si>
  <si>
    <t>Ciénaga Magdalena</t>
  </si>
  <si>
    <t>Cursos</t>
  </si>
  <si>
    <t>Médico General</t>
  </si>
  <si>
    <t>300-6830588</t>
  </si>
  <si>
    <t>Santa Marta Magdalena</t>
  </si>
  <si>
    <t>ELENIS MARIA GOMEZ MORENO</t>
  </si>
  <si>
    <t>SANTIAGO HERRERA BECERRA</t>
  </si>
  <si>
    <t>MANUEL BERMUDEZ MARIMON</t>
  </si>
  <si>
    <t>MARTA CECILIA REALES ALMANZA</t>
  </si>
  <si>
    <t>NADITH ISABEL MORENO CONRADO</t>
  </si>
  <si>
    <t>DANIBAL BELAMY DAZA ROIS</t>
  </si>
  <si>
    <t xml:space="preserve">ELISA MERCEDES MARTINEZ </t>
  </si>
  <si>
    <t>ELENA CAROLINA DAZA OLARTE</t>
  </si>
  <si>
    <t>JAQUELINE MARTINEZ SAURITH</t>
  </si>
  <si>
    <t>LUIS EDUARDO NUÑEZ MANCILLA</t>
  </si>
  <si>
    <t>SHIRLY JUDITH MARTINEZ QUESADA</t>
  </si>
  <si>
    <t>MARGARITA C. ESCORCIA CONTRERAS</t>
  </si>
  <si>
    <t>MARIA TERAN OROZCO</t>
  </si>
  <si>
    <t>HUBER ALBEIRO PALMA BARRIOS</t>
  </si>
  <si>
    <t>YINA PAULA MARQUEZ MARTINEZ</t>
  </si>
  <si>
    <t>EDINSON PABON MENDOZA</t>
  </si>
  <si>
    <t>MARLENE JESUS PERTUZ</t>
  </si>
  <si>
    <t>MILTON MANUEL ARIZA HERNANDEZ</t>
  </si>
  <si>
    <t>EDGAR MEJIA FONSECA</t>
  </si>
  <si>
    <t>LEONARDA I. MONTENEGRO GOMEZ</t>
  </si>
  <si>
    <t>GUILLERMO JOSE GUTIERREZ QUIÑONEZ</t>
  </si>
  <si>
    <t>FREDY RODRIGUEZ AVENDAÑO</t>
  </si>
  <si>
    <t>YINA PAOLA RODRIGUEZ MUÑOZ</t>
  </si>
  <si>
    <t>CAROL MARGARITA JIMENEZ VILLAMIL</t>
  </si>
  <si>
    <t>JULIETH VILLAMIL PEÑA</t>
  </si>
  <si>
    <t>GERALDINE Y. PÁJARO BARRETO</t>
  </si>
  <si>
    <t>DEIBIS EMIRO BARRIOS FIGUEROA</t>
  </si>
  <si>
    <t>BREIDIS FONTALVO VILLA</t>
  </si>
  <si>
    <t>CARLOS JOSE RIVAS ROYET</t>
  </si>
  <si>
    <t>Asesor Calidad</t>
  </si>
  <si>
    <t>Auxiliar de Laboratorio</t>
  </si>
  <si>
    <t>Auxiliar de Estadísticas</t>
  </si>
  <si>
    <t>Siau</t>
  </si>
  <si>
    <t>Operaria Servicios Grales</t>
  </si>
  <si>
    <t>Secretaria</t>
  </si>
  <si>
    <t>Citóloga</t>
  </si>
  <si>
    <t>Auxiliar Enfermeria Triage</t>
  </si>
  <si>
    <t>Técnico salud ocupacional</t>
  </si>
  <si>
    <t>Coordinador en facturación</t>
  </si>
  <si>
    <t>Facturador</t>
  </si>
  <si>
    <t>Mensajero</t>
  </si>
  <si>
    <t>Asesor Control interno</t>
  </si>
  <si>
    <t>Psicologa -trabajadora social</t>
  </si>
  <si>
    <t>Fisoterapeuta</t>
  </si>
  <si>
    <t>Médico</t>
  </si>
  <si>
    <t>Bacterióloga</t>
  </si>
  <si>
    <t>314-5743210</t>
  </si>
  <si>
    <t>Plato Magdalena</t>
  </si>
  <si>
    <t>Técnico de Saneamiento Ambiental</t>
  </si>
  <si>
    <t>Pivijay Magdalena</t>
  </si>
  <si>
    <t>Odonotóloga</t>
  </si>
  <si>
    <t>304-2495745</t>
  </si>
  <si>
    <t>Promotora Rural</t>
  </si>
  <si>
    <t>300-6912864</t>
  </si>
  <si>
    <t>Barranquilla Atlántico</t>
  </si>
  <si>
    <t>300-8024730</t>
  </si>
  <si>
    <t>El Retén Magdalena</t>
  </si>
  <si>
    <t>310-7453727</t>
  </si>
  <si>
    <t>314-5194011</t>
  </si>
  <si>
    <t>300-7231333</t>
  </si>
  <si>
    <t>Bacteriólogo</t>
  </si>
  <si>
    <t>Adminstración de Empresas</t>
  </si>
  <si>
    <t>pendiente acta de nombramiento</t>
  </si>
  <si>
    <t>Técnico en Estadísticas</t>
  </si>
  <si>
    <t>Remolino Magdalena</t>
  </si>
  <si>
    <t>301-5894356</t>
  </si>
  <si>
    <t>El Reten Magdalena</t>
  </si>
  <si>
    <t>Ninguna</t>
  </si>
  <si>
    <t>N/A</t>
  </si>
  <si>
    <t>El Piñón Magdalena</t>
  </si>
  <si>
    <t>Citohistologa</t>
  </si>
  <si>
    <t>julimar2828@gmail.com</t>
  </si>
  <si>
    <t>Técnico laboral en contabilidad</t>
  </si>
  <si>
    <t>rafalex0105@hotmail.com</t>
  </si>
  <si>
    <t>Técnico en preescolar</t>
  </si>
  <si>
    <t>Auxiliar de Enfermeria y auxiliar de laboratorio</t>
  </si>
  <si>
    <t>Técnico en Sistemas</t>
  </si>
  <si>
    <t>memoggq@hotmail.com</t>
  </si>
  <si>
    <t>Maicao Guajira</t>
  </si>
  <si>
    <t>frgeraldinpajarob@gmail.com</t>
  </si>
  <si>
    <t>Guamal Magdalena</t>
  </si>
  <si>
    <t>Contadora Pública</t>
  </si>
  <si>
    <t>yiparomu@hotmail.com</t>
  </si>
  <si>
    <t>Auxiliar de droguería</t>
  </si>
  <si>
    <t>dabemil7@hotmail.com</t>
  </si>
  <si>
    <t>Odontologo</t>
  </si>
  <si>
    <t>JOSE ANTONIO ESLAIT CARO</t>
  </si>
  <si>
    <t>JORGE MALDONADO MANCILLA</t>
  </si>
  <si>
    <t>WILLIAN CONTRERAS HERNANDEZ</t>
  </si>
  <si>
    <t>El Banco Magdalena</t>
  </si>
  <si>
    <t>Abogado</t>
  </si>
  <si>
    <t>joseslait1@hotmail.com</t>
  </si>
  <si>
    <t>Psicologa</t>
  </si>
  <si>
    <t>karoljimenezvillamil@autlook.com</t>
  </si>
  <si>
    <t>Curumaní Cesar</t>
  </si>
  <si>
    <t>Asesor Jurídico</t>
  </si>
  <si>
    <t>Palmar de Varela Atlántico</t>
  </si>
  <si>
    <t>Asesor Financiero</t>
  </si>
  <si>
    <t>Contador Público</t>
  </si>
  <si>
    <t>jorgemaldonado26@hotmail.com</t>
  </si>
  <si>
    <t>williamcontrerash@yahoo.es</t>
  </si>
  <si>
    <t>Auxiliar de enfermería</t>
  </si>
  <si>
    <t>shirly.martinezq@hotmail.com</t>
  </si>
  <si>
    <t>Curso introducción a la vigilancia</t>
  </si>
  <si>
    <t>El Paso Cesar</t>
  </si>
  <si>
    <t>Técnico Administración y finanzas</t>
  </si>
  <si>
    <t>edgarmejial@hotmail.es</t>
  </si>
  <si>
    <t>300-3720262</t>
  </si>
  <si>
    <t>Sampues aracataca Magdalena</t>
  </si>
  <si>
    <t>miltonariza@hotmail.com</t>
  </si>
  <si>
    <t>Psicolog - Esp. Salud Ocupacional</t>
  </si>
  <si>
    <t>huberpalma@hotmail.com</t>
  </si>
  <si>
    <t>cheorivas@autlook.com</t>
  </si>
  <si>
    <t>santiagoherrerabece@hotmail.com</t>
  </si>
  <si>
    <t>300-3599198</t>
  </si>
  <si>
    <t>310-6721087</t>
  </si>
  <si>
    <t>nenepabon@hotmail.com</t>
  </si>
  <si>
    <t>bermudezmarimon@gmail.com</t>
  </si>
  <si>
    <t>maisbean@gmail.com</t>
  </si>
  <si>
    <t>CHADIA DIAZ ESQUIVEL</t>
  </si>
  <si>
    <t>LEO GABRIEL BOLAÑOS POLO</t>
  </si>
  <si>
    <t>Enfermera Jefe</t>
  </si>
  <si>
    <t>Enfermera Servicios Amigables</t>
  </si>
  <si>
    <t>leogabrielbp@hotmail.com</t>
  </si>
  <si>
    <t>ele-301@hotmail.es</t>
  </si>
  <si>
    <t>mdto1977@hotmail.com</t>
  </si>
  <si>
    <t>LINDA PATRICIA SAMUDIO PACHECO</t>
  </si>
  <si>
    <t>Auxiliar enfermería</t>
  </si>
  <si>
    <t>Digitadora Pai Web</t>
  </si>
  <si>
    <t>lindasamudio21@hotmail.com</t>
  </si>
  <si>
    <t>JOSEFA MARIA BLANCO AYALA</t>
  </si>
  <si>
    <t>SILVIA ROSA LEDEZMA PACHECO</t>
  </si>
  <si>
    <t>IRIS KATERINE ARIAS BARROS</t>
  </si>
  <si>
    <t>ANTONY CASTRO RODRIGUEZ</t>
  </si>
  <si>
    <t>AGUSTIN DOMINGO RODRIGUEZ CANDAMA</t>
  </si>
  <si>
    <t xml:space="preserve">NOHEMI MORENO CHAMORRO </t>
  </si>
  <si>
    <t>ALVARO LUIS CANDANOZA MEZA</t>
  </si>
  <si>
    <t>DIEGO ARMANDO GIL SUAREZ</t>
  </si>
  <si>
    <t>DIBISAI ROJAS MARES</t>
  </si>
  <si>
    <t>DANA MARCELA BOLAÑO MEZA</t>
  </si>
  <si>
    <t>Técnica en Auxiliar de Enfermería</t>
  </si>
  <si>
    <t>iriskbarrio@hotmail.com</t>
  </si>
  <si>
    <t>9716danna@gmail.com</t>
  </si>
  <si>
    <t>Auxilia en Salud Oral</t>
  </si>
  <si>
    <t>Apoyo en salud oral y odontología</t>
  </si>
  <si>
    <t>alvarocandanoza@gmail.com</t>
  </si>
  <si>
    <t>Auxiliar Enfermeria</t>
  </si>
  <si>
    <t>nohemi-moreno@hotmail.com</t>
  </si>
  <si>
    <t>Elida Fawcett Parody</t>
  </si>
  <si>
    <t xml:space="preserve">Sandra Abad Monterrosa </t>
  </si>
  <si>
    <t>Angela Maria Andrews Camargo</t>
  </si>
  <si>
    <t>Emetrio Barrios Pérez</t>
  </si>
  <si>
    <t>Pueblo Viejo Magdalena</t>
  </si>
  <si>
    <t>Auxiliar Servicios Farmaceúticos</t>
  </si>
  <si>
    <t>Almacenista</t>
  </si>
  <si>
    <t>tonnykzcro1404@hotmail.com</t>
  </si>
  <si>
    <t>Técnico en Auxiliar de Enfermería</t>
  </si>
  <si>
    <t>Cienaga Magdalena</t>
  </si>
  <si>
    <t>Técnologo en gestión Ambiental</t>
  </si>
  <si>
    <t>chadiadiazesquivel@hotmail.com</t>
  </si>
  <si>
    <t xml:space="preserve">MARLEINIS BERMUDEZ </t>
  </si>
  <si>
    <t>PAIS</t>
  </si>
  <si>
    <t>Colombia</t>
  </si>
  <si>
    <t>DEPARTAMENTO Y CIUDAD DE NACIMIENTO</t>
  </si>
  <si>
    <t>DEPENDENCIA</t>
  </si>
  <si>
    <t>CONSULTA EXTERNA</t>
  </si>
  <si>
    <t>GERENCIA</t>
  </si>
  <si>
    <t>URGENCIAS</t>
  </si>
  <si>
    <t>LABORATORIO</t>
  </si>
  <si>
    <t>ARCHIVO</t>
  </si>
  <si>
    <t>SIAU</t>
  </si>
  <si>
    <t>ADMINISTRACIÓN</t>
  </si>
  <si>
    <t>SERVICIOS AMIGABLES</t>
  </si>
  <si>
    <t>VACUNACIÓN</t>
  </si>
  <si>
    <t>FACTURACIÓN</t>
  </si>
  <si>
    <t>ODONTOLOGIA</t>
  </si>
  <si>
    <t>Cartagena Bolivar</t>
  </si>
  <si>
    <t>MARLEINIS BERMUDEZ AMABLE</t>
  </si>
  <si>
    <t>Sampues  Magdalena</t>
  </si>
  <si>
    <t>Contador Público/Administrador Público</t>
  </si>
  <si>
    <t>TELEFONO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</si>
</sst>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0" fillId="0" borderId="0" xfId="1" applyNumberFormat="1" applyFont="1"/>
    <xf numFmtId="0" fontId="4" fillId="0" borderId="1" xfId="2" applyBorder="1"/>
    <xf numFmtId="0" fontId="5" fillId="0" borderId="1" xfId="2" applyFont="1" applyBorder="1"/>
    <xf numFmtId="0" fontId="6" fillId="0" borderId="1" xfId="0" applyFont="1" applyBorder="1"/>
    <xf numFmtId="0" fontId="6" fillId="0" borderId="1" xfId="0" applyFont="1" applyFill="1" applyBorder="1"/>
    <xf numFmtId="165" fontId="6" fillId="0" borderId="1" xfId="1" applyNumberFormat="1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4" fontId="9" fillId="0" borderId="1" xfId="3" applyNumberFormat="1" applyFont="1" applyFill="1" applyBorder="1"/>
    <xf numFmtId="0" fontId="9" fillId="0" borderId="1" xfId="4" applyFont="1" applyFill="1" applyBorder="1"/>
    <xf numFmtId="4" fontId="9" fillId="0" borderId="1" xfId="3" applyNumberFormat="1" applyFont="1" applyFill="1" applyBorder="1" applyAlignment="1">
      <alignment wrapText="1"/>
    </xf>
    <xf numFmtId="0" fontId="9" fillId="0" borderId="1" xfId="0" applyFont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Border="1"/>
    <xf numFmtId="165" fontId="6" fillId="0" borderId="1" xfId="1" applyNumberFormat="1" applyFont="1" applyFill="1" applyBorder="1"/>
    <xf numFmtId="0" fontId="3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Border="1"/>
    <xf numFmtId="165" fontId="0" fillId="0" borderId="0" xfId="1" applyNumberFormat="1" applyFont="1" applyFill="1"/>
    <xf numFmtId="0" fontId="6" fillId="0" borderId="1" xfId="0" applyFont="1" applyBorder="1" applyAlignment="1">
      <alignment wrapText="1"/>
    </xf>
    <xf numFmtId="0" fontId="0" fillId="5" borderId="0" xfId="0" applyFill="1" applyBorder="1"/>
    <xf numFmtId="165" fontId="0" fillId="5" borderId="0" xfId="1" applyNumberFormat="1" applyFont="1" applyFill="1" applyBorder="1"/>
    <xf numFmtId="0" fontId="0" fillId="5" borderId="2" xfId="0" applyFill="1" applyBorder="1"/>
    <xf numFmtId="165" fontId="0" fillId="5" borderId="2" xfId="1" applyNumberFormat="1" applyFont="1" applyFill="1" applyBorder="1"/>
    <xf numFmtId="165" fontId="10" fillId="4" borderId="1" xfId="1" applyNumberFormat="1" applyFont="1" applyFill="1" applyBorder="1" applyAlignment="1">
      <alignment horizontal="center" vertical="center" wrapText="1"/>
    </xf>
    <xf numFmtId="0" fontId="0" fillId="5" borderId="0" xfId="0" applyFill="1"/>
    <xf numFmtId="165" fontId="0" fillId="5" borderId="0" xfId="1" applyNumberFormat="1" applyFont="1" applyFill="1"/>
    <xf numFmtId="0" fontId="3" fillId="5" borderId="0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5">
    <cellStyle name="Hipervínculo" xfId="2" builtinId="8"/>
    <cellStyle name="Millares" xfId="1" builtinId="3"/>
    <cellStyle name="Normal" xfId="0" builtinId="0"/>
    <cellStyle name="Normal 2 2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0</xdr:rowOff>
    </xdr:from>
    <xdr:to>
      <xdr:col>0</xdr:col>
      <xdr:colOff>1276350</xdr:colOff>
      <xdr:row>4</xdr:row>
      <xdr:rowOff>123824</xdr:rowOff>
    </xdr:to>
    <xdr:pic>
      <xdr:nvPicPr>
        <xdr:cNvPr id="2" name="Imagen 1" descr="Descripción: LOG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57" t="12889" r="12996" b="12889"/>
        <a:stretch>
          <a:fillRect/>
        </a:stretch>
      </xdr:blipFill>
      <xdr:spPr bwMode="auto">
        <a:xfrm>
          <a:off x="323850" y="0"/>
          <a:ext cx="952500" cy="97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0</xdr:row>
      <xdr:rowOff>0</xdr:rowOff>
    </xdr:from>
    <xdr:to>
      <xdr:col>0</xdr:col>
      <xdr:colOff>1400175</xdr:colOff>
      <xdr:row>4</xdr:row>
      <xdr:rowOff>123824</xdr:rowOff>
    </xdr:to>
    <xdr:pic>
      <xdr:nvPicPr>
        <xdr:cNvPr id="2" name="Imagen 1" descr="Descripción: LOGO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57" t="12889" r="12996" b="12889"/>
        <a:stretch>
          <a:fillRect/>
        </a:stretch>
      </xdr:blipFill>
      <xdr:spPr bwMode="auto">
        <a:xfrm>
          <a:off x="609600" y="0"/>
          <a:ext cx="790575" cy="97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209550</xdr:colOff>
      <xdr:row>4</xdr:row>
      <xdr:rowOff>123824</xdr:rowOff>
    </xdr:to>
    <xdr:pic>
      <xdr:nvPicPr>
        <xdr:cNvPr id="2" name="Imagen 1" descr="Descripción: LOGO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57" t="12889" r="12996" b="12889"/>
        <a:stretch>
          <a:fillRect/>
        </a:stretch>
      </xdr:blipFill>
      <xdr:spPr bwMode="auto">
        <a:xfrm>
          <a:off x="9782175" y="0"/>
          <a:ext cx="962025" cy="97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8</xdr:col>
      <xdr:colOff>866775</xdr:colOff>
      <xdr:row>4</xdr:row>
      <xdr:rowOff>123824</xdr:rowOff>
    </xdr:to>
    <xdr:pic>
      <xdr:nvPicPr>
        <xdr:cNvPr id="2" name="Imagen 1" descr="Descripción: LOGO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57" t="12889" r="12996" b="12889"/>
        <a:stretch>
          <a:fillRect/>
        </a:stretch>
      </xdr:blipFill>
      <xdr:spPr bwMode="auto">
        <a:xfrm>
          <a:off x="11401425" y="0"/>
          <a:ext cx="866775" cy="971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sehospitallocalelreten@hotmail.com" TargetMode="External"/><Relationship Id="rId1" Type="http://schemas.openxmlformats.org/officeDocument/2006/relationships/hyperlink" Target="mailto:esehospitallocalelreten@hot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sehospitallocalelreten@hot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mailto:esehospitallocalelreten@hotmail.com" TargetMode="External"/><Relationship Id="rId1" Type="http://schemas.openxmlformats.org/officeDocument/2006/relationships/hyperlink" Target="mailto:esehospitallocalelreten@hotmail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joseslait1@hotmail.com" TargetMode="External"/><Relationship Id="rId13" Type="http://schemas.openxmlformats.org/officeDocument/2006/relationships/hyperlink" Target="mailto:edgarmejial@hotmail.es" TargetMode="External"/><Relationship Id="rId18" Type="http://schemas.openxmlformats.org/officeDocument/2006/relationships/hyperlink" Target="mailto:bermudezmarimon@gmail.com" TargetMode="External"/><Relationship Id="rId26" Type="http://schemas.openxmlformats.org/officeDocument/2006/relationships/hyperlink" Target="mailto:alvarocandanoza@gmail.com" TargetMode="External"/><Relationship Id="rId3" Type="http://schemas.openxmlformats.org/officeDocument/2006/relationships/hyperlink" Target="mailto:memoggq@hotmail.com" TargetMode="External"/><Relationship Id="rId21" Type="http://schemas.openxmlformats.org/officeDocument/2006/relationships/hyperlink" Target="mailto:ele-301@hotmail.es" TargetMode="External"/><Relationship Id="rId7" Type="http://schemas.openxmlformats.org/officeDocument/2006/relationships/hyperlink" Target="mailto:santiagoherrerabece@hotmail.com" TargetMode="External"/><Relationship Id="rId12" Type="http://schemas.openxmlformats.org/officeDocument/2006/relationships/hyperlink" Target="mailto:shirly.martinezq@hotmail.com" TargetMode="External"/><Relationship Id="rId17" Type="http://schemas.openxmlformats.org/officeDocument/2006/relationships/hyperlink" Target="mailto:nenepabon@hotmail.com" TargetMode="External"/><Relationship Id="rId25" Type="http://schemas.openxmlformats.org/officeDocument/2006/relationships/hyperlink" Target="mailto:9716danna@gmail.com" TargetMode="External"/><Relationship Id="rId2" Type="http://schemas.openxmlformats.org/officeDocument/2006/relationships/hyperlink" Target="mailto:rafalex0105@hotmail.com" TargetMode="External"/><Relationship Id="rId16" Type="http://schemas.openxmlformats.org/officeDocument/2006/relationships/hyperlink" Target="mailto:cheorivas@autlook.com" TargetMode="External"/><Relationship Id="rId20" Type="http://schemas.openxmlformats.org/officeDocument/2006/relationships/hyperlink" Target="mailto:leogabrielbp@hotmail.com" TargetMode="External"/><Relationship Id="rId29" Type="http://schemas.openxmlformats.org/officeDocument/2006/relationships/hyperlink" Target="mailto:chadiadiazesquivel@hotmail.com" TargetMode="External"/><Relationship Id="rId1" Type="http://schemas.openxmlformats.org/officeDocument/2006/relationships/hyperlink" Target="mailto:julimar2828@gmail.com" TargetMode="External"/><Relationship Id="rId6" Type="http://schemas.openxmlformats.org/officeDocument/2006/relationships/hyperlink" Target="mailto:dabemil7@hotmail.com" TargetMode="External"/><Relationship Id="rId11" Type="http://schemas.openxmlformats.org/officeDocument/2006/relationships/hyperlink" Target="mailto:williamcontrerash@yahoo.es" TargetMode="External"/><Relationship Id="rId24" Type="http://schemas.openxmlformats.org/officeDocument/2006/relationships/hyperlink" Target="mailto:iriskbarrio@hotmail.com" TargetMode="External"/><Relationship Id="rId5" Type="http://schemas.openxmlformats.org/officeDocument/2006/relationships/hyperlink" Target="mailto:yiparomu@hotmail.com" TargetMode="External"/><Relationship Id="rId15" Type="http://schemas.openxmlformats.org/officeDocument/2006/relationships/hyperlink" Target="mailto:huberpalma@hotmail.com" TargetMode="External"/><Relationship Id="rId23" Type="http://schemas.openxmlformats.org/officeDocument/2006/relationships/hyperlink" Target="mailto:lindasamudio21@hotmail.com" TargetMode="External"/><Relationship Id="rId28" Type="http://schemas.openxmlformats.org/officeDocument/2006/relationships/hyperlink" Target="mailto:tonnykzcro1404@hotmail.com" TargetMode="External"/><Relationship Id="rId10" Type="http://schemas.openxmlformats.org/officeDocument/2006/relationships/hyperlink" Target="mailto:jorgemaldonado26@hotmail.com" TargetMode="External"/><Relationship Id="rId19" Type="http://schemas.openxmlformats.org/officeDocument/2006/relationships/hyperlink" Target="mailto:maisbean@gmail.com" TargetMode="External"/><Relationship Id="rId4" Type="http://schemas.openxmlformats.org/officeDocument/2006/relationships/hyperlink" Target="mailto:frgeraldinpajarob@gmail.com" TargetMode="External"/><Relationship Id="rId9" Type="http://schemas.openxmlformats.org/officeDocument/2006/relationships/hyperlink" Target="mailto:karoljimenezvillamil@autlook.com" TargetMode="External"/><Relationship Id="rId14" Type="http://schemas.openxmlformats.org/officeDocument/2006/relationships/hyperlink" Target="mailto:miltonariza@hotmail.com" TargetMode="External"/><Relationship Id="rId22" Type="http://schemas.openxmlformats.org/officeDocument/2006/relationships/hyperlink" Target="mailto:mdto1977@hotmail.com" TargetMode="External"/><Relationship Id="rId27" Type="http://schemas.openxmlformats.org/officeDocument/2006/relationships/hyperlink" Target="mailto:nohemi-moreno@hotmail.com" TargetMode="External"/><Relationship Id="rId30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29"/>
  <sheetViews>
    <sheetView tabSelected="1" topLeftCell="B1" workbookViewId="0">
      <selection activeCell="I7" sqref="I7"/>
    </sheetView>
  </sheetViews>
  <sheetFormatPr baseColWidth="10" defaultRowHeight="15" x14ac:dyDescent="0.25"/>
  <cols>
    <col min="1" max="1" width="30" bestFit="1" customWidth="1"/>
    <col min="2" max="2" width="8.5703125" bestFit="1" customWidth="1"/>
    <col min="3" max="3" width="22.7109375" customWidth="1"/>
    <col min="4" max="4" width="19.28515625" customWidth="1"/>
    <col min="5" max="5" width="13.28515625" bestFit="1" customWidth="1"/>
    <col min="6" max="6" width="21.28515625" customWidth="1"/>
    <col min="7" max="7" width="14.7109375" bestFit="1" customWidth="1"/>
    <col min="8" max="8" width="16.28515625" bestFit="1" customWidth="1"/>
    <col min="9" max="9" width="31.42578125" customWidth="1"/>
    <col min="10" max="10" width="10" style="3" hidden="1" customWidth="1"/>
    <col min="11" max="12" width="10" style="27" customWidth="1"/>
  </cols>
  <sheetData>
    <row r="1" spans="1:12" x14ac:dyDescent="0.25">
      <c r="A1" s="29"/>
      <c r="B1" s="29"/>
      <c r="C1" s="29"/>
      <c r="D1" s="29"/>
      <c r="E1" s="29"/>
      <c r="F1" s="29"/>
      <c r="G1" s="29"/>
      <c r="H1" s="29"/>
      <c r="I1" s="29"/>
      <c r="J1" s="30"/>
    </row>
    <row r="2" spans="1:12" ht="17.25" x14ac:dyDescent="0.3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24"/>
      <c r="L2" s="24"/>
    </row>
    <row r="3" spans="1:12" ht="17.25" x14ac:dyDescent="0.3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24"/>
      <c r="L3" s="24"/>
    </row>
    <row r="4" spans="1:12" ht="17.25" x14ac:dyDescent="0.3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24"/>
      <c r="L4" s="24"/>
    </row>
    <row r="5" spans="1:12" x14ac:dyDescent="0.25">
      <c r="A5" s="31"/>
      <c r="B5" s="31"/>
      <c r="C5" s="31"/>
      <c r="D5" s="31"/>
      <c r="E5" s="31"/>
      <c r="F5" s="31"/>
      <c r="G5" s="31"/>
      <c r="H5" s="31"/>
      <c r="I5" s="31"/>
      <c r="J5" s="32"/>
    </row>
    <row r="6" spans="1:12" ht="45" x14ac:dyDescent="0.25">
      <c r="A6" s="1" t="s">
        <v>3</v>
      </c>
      <c r="B6" s="1" t="s">
        <v>233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252</v>
      </c>
      <c r="H6" s="1" t="s">
        <v>236</v>
      </c>
      <c r="I6" s="1" t="s">
        <v>10</v>
      </c>
      <c r="J6" s="2" t="s">
        <v>9</v>
      </c>
      <c r="K6" s="25"/>
      <c r="L6" s="25"/>
    </row>
    <row r="7" spans="1:12" x14ac:dyDescent="0.25">
      <c r="A7" s="6" t="s">
        <v>15</v>
      </c>
      <c r="B7" s="6" t="s">
        <v>234</v>
      </c>
      <c r="C7" s="6" t="s">
        <v>71</v>
      </c>
      <c r="D7" s="6" t="s">
        <v>132</v>
      </c>
      <c r="E7" s="9">
        <v>20</v>
      </c>
      <c r="F7" s="6" t="s">
        <v>16</v>
      </c>
      <c r="G7" s="6">
        <v>3155662134</v>
      </c>
      <c r="H7" s="6" t="s">
        <v>238</v>
      </c>
      <c r="I7" s="5" t="s">
        <v>49</v>
      </c>
      <c r="J7" s="8">
        <v>4899299</v>
      </c>
      <c r="K7" s="26"/>
      <c r="L7" s="26"/>
    </row>
    <row r="8" spans="1:12" x14ac:dyDescent="0.25">
      <c r="A8" s="6" t="s">
        <v>17</v>
      </c>
      <c r="B8" s="6" t="s">
        <v>234</v>
      </c>
      <c r="C8" s="6" t="s">
        <v>64</v>
      </c>
      <c r="D8" s="6" t="s">
        <v>69</v>
      </c>
      <c r="E8" s="17">
        <v>12</v>
      </c>
      <c r="F8" s="6" t="s">
        <v>18</v>
      </c>
      <c r="G8" s="6">
        <v>3155662134</v>
      </c>
      <c r="H8" s="6" t="s">
        <v>237</v>
      </c>
      <c r="I8" s="5" t="s">
        <v>49</v>
      </c>
      <c r="J8" s="8">
        <v>4501514</v>
      </c>
      <c r="K8" s="26"/>
      <c r="L8" s="26"/>
    </row>
    <row r="9" spans="1:12" x14ac:dyDescent="0.25">
      <c r="A9" s="6" t="s">
        <v>19</v>
      </c>
      <c r="B9" s="6" t="s">
        <v>234</v>
      </c>
      <c r="C9" s="6" t="s">
        <v>59</v>
      </c>
      <c r="D9" s="6" t="s">
        <v>20</v>
      </c>
      <c r="E9" s="9">
        <v>10</v>
      </c>
      <c r="F9" s="6" t="s">
        <v>20</v>
      </c>
      <c r="G9" s="6">
        <v>3155662134</v>
      </c>
      <c r="H9" s="6" t="s">
        <v>237</v>
      </c>
      <c r="I9" s="5" t="s">
        <v>49</v>
      </c>
      <c r="J9" s="8">
        <v>2606343</v>
      </c>
      <c r="K9" s="26"/>
      <c r="L9" s="26"/>
    </row>
    <row r="10" spans="1:12" x14ac:dyDescent="0.25">
      <c r="A10" s="6" t="s">
        <v>220</v>
      </c>
      <c r="B10" s="6" t="s">
        <v>234</v>
      </c>
      <c r="C10" s="6" t="s">
        <v>71</v>
      </c>
      <c r="D10" s="6" t="s">
        <v>69</v>
      </c>
      <c r="E10" s="9">
        <v>1</v>
      </c>
      <c r="F10" s="6" t="s">
        <v>21</v>
      </c>
      <c r="G10" s="6">
        <v>3155662134</v>
      </c>
      <c r="H10" s="6" t="s">
        <v>239</v>
      </c>
      <c r="I10" s="5" t="s">
        <v>49</v>
      </c>
      <c r="J10" s="8">
        <v>2857365</v>
      </c>
      <c r="K10" s="26"/>
      <c r="L10" s="26"/>
    </row>
    <row r="11" spans="1:12" x14ac:dyDescent="0.25">
      <c r="A11" s="6" t="s">
        <v>221</v>
      </c>
      <c r="B11" s="6" t="s">
        <v>234</v>
      </c>
      <c r="C11" s="6" t="s">
        <v>248</v>
      </c>
      <c r="D11" s="6" t="s">
        <v>117</v>
      </c>
      <c r="E11" s="9">
        <v>1</v>
      </c>
      <c r="F11" s="6" t="s">
        <v>23</v>
      </c>
      <c r="G11" s="6">
        <v>3155662134</v>
      </c>
      <c r="H11" s="6" t="s">
        <v>237</v>
      </c>
      <c r="I11" s="5" t="s">
        <v>49</v>
      </c>
      <c r="J11" s="8">
        <v>2285893</v>
      </c>
      <c r="K11" s="26"/>
      <c r="L11" s="26"/>
    </row>
    <row r="12" spans="1:12" x14ac:dyDescent="0.25">
      <c r="A12" s="6" t="s">
        <v>222</v>
      </c>
      <c r="B12" s="6" t="s">
        <v>234</v>
      </c>
      <c r="C12" s="6" t="s">
        <v>121</v>
      </c>
      <c r="D12" s="6" t="s">
        <v>122</v>
      </c>
      <c r="E12" s="9">
        <v>1</v>
      </c>
      <c r="F12" s="6" t="s">
        <v>22</v>
      </c>
      <c r="G12" s="6">
        <v>3155662134</v>
      </c>
      <c r="H12" s="6" t="s">
        <v>237</v>
      </c>
      <c r="I12" s="5" t="s">
        <v>49</v>
      </c>
      <c r="J12" s="8">
        <v>2285893</v>
      </c>
      <c r="K12" s="26"/>
      <c r="L12" s="26"/>
    </row>
    <row r="13" spans="1:12" ht="39" x14ac:dyDescent="0.25">
      <c r="A13" s="6" t="s">
        <v>24</v>
      </c>
      <c r="B13" s="6" t="s">
        <v>234</v>
      </c>
      <c r="C13" s="6" t="s">
        <v>64</v>
      </c>
      <c r="D13" s="28" t="s">
        <v>65</v>
      </c>
      <c r="E13" s="9">
        <v>23</v>
      </c>
      <c r="F13" s="6" t="s">
        <v>25</v>
      </c>
      <c r="G13" s="6">
        <v>3155662134</v>
      </c>
      <c r="H13" s="6" t="s">
        <v>237</v>
      </c>
      <c r="I13" s="5" t="s">
        <v>49</v>
      </c>
      <c r="J13" s="8">
        <v>2012970</v>
      </c>
      <c r="K13" s="26"/>
      <c r="L13" s="26"/>
    </row>
    <row r="14" spans="1:12" x14ac:dyDescent="0.25">
      <c r="A14" s="6" t="s">
        <v>26</v>
      </c>
      <c r="B14" s="6" t="s">
        <v>234</v>
      </c>
      <c r="C14" s="6" t="s">
        <v>119</v>
      </c>
      <c r="D14" s="6" t="s">
        <v>120</v>
      </c>
      <c r="E14" s="9">
        <v>10</v>
      </c>
      <c r="F14" s="6" t="s">
        <v>27</v>
      </c>
      <c r="G14" s="6">
        <v>3155662134</v>
      </c>
      <c r="H14" s="6" t="s">
        <v>237</v>
      </c>
      <c r="I14" s="5" t="s">
        <v>49</v>
      </c>
      <c r="J14" s="8">
        <v>1910532</v>
      </c>
      <c r="K14" s="26"/>
      <c r="L14" s="26"/>
    </row>
    <row r="15" spans="1:12" ht="26.25" x14ac:dyDescent="0.25">
      <c r="A15" s="6" t="s">
        <v>28</v>
      </c>
      <c r="B15" s="6" t="s">
        <v>234</v>
      </c>
      <c r="C15" s="6" t="s">
        <v>59</v>
      </c>
      <c r="D15" s="28" t="s">
        <v>133</v>
      </c>
      <c r="E15" s="9">
        <v>15</v>
      </c>
      <c r="F15" s="6" t="s">
        <v>29</v>
      </c>
      <c r="G15" s="6">
        <v>3155662134</v>
      </c>
      <c r="H15" s="6" t="s">
        <v>238</v>
      </c>
      <c r="I15" s="5" t="s">
        <v>49</v>
      </c>
      <c r="J15" s="8">
        <v>2396114</v>
      </c>
      <c r="K15" s="26"/>
      <c r="L15" s="26"/>
    </row>
    <row r="16" spans="1:12" x14ac:dyDescent="0.25">
      <c r="A16" s="6" t="s">
        <v>30</v>
      </c>
      <c r="B16" s="6" t="s">
        <v>234</v>
      </c>
      <c r="C16" s="6" t="s">
        <v>136</v>
      </c>
      <c r="D16" s="6" t="s">
        <v>135</v>
      </c>
      <c r="E16" s="9">
        <v>18</v>
      </c>
      <c r="F16" s="6" t="s">
        <v>31</v>
      </c>
      <c r="G16" s="6">
        <v>3155662134</v>
      </c>
      <c r="H16" s="6" t="s">
        <v>238</v>
      </c>
      <c r="I16" s="5" t="s">
        <v>49</v>
      </c>
      <c r="J16" s="8">
        <v>1721095</v>
      </c>
      <c r="K16" s="26"/>
      <c r="L16" s="26"/>
    </row>
    <row r="17" spans="1:12" x14ac:dyDescent="0.25">
      <c r="A17" s="6" t="s">
        <v>32</v>
      </c>
      <c r="B17" s="6" t="s">
        <v>234</v>
      </c>
      <c r="C17" s="6" t="s">
        <v>59</v>
      </c>
      <c r="D17" s="6" t="s">
        <v>62</v>
      </c>
      <c r="E17" s="9">
        <v>15</v>
      </c>
      <c r="F17" s="6" t="s">
        <v>33</v>
      </c>
      <c r="G17" s="6">
        <v>3155662134</v>
      </c>
      <c r="H17" s="6" t="s">
        <v>238</v>
      </c>
      <c r="I17" s="5" t="s">
        <v>49</v>
      </c>
      <c r="J17" s="8">
        <v>2996226</v>
      </c>
      <c r="K17" s="26"/>
      <c r="L17" s="26"/>
    </row>
    <row r="18" spans="1:12" x14ac:dyDescent="0.25">
      <c r="A18" s="6" t="s">
        <v>34</v>
      </c>
      <c r="B18" s="6" t="s">
        <v>234</v>
      </c>
      <c r="C18" s="6" t="s">
        <v>128</v>
      </c>
      <c r="D18" s="6" t="s">
        <v>56</v>
      </c>
      <c r="E18" s="9">
        <v>24</v>
      </c>
      <c r="F18" s="6" t="s">
        <v>35</v>
      </c>
      <c r="G18" s="6">
        <v>3155662134</v>
      </c>
      <c r="H18" s="6" t="s">
        <v>237</v>
      </c>
      <c r="I18" s="5" t="s">
        <v>49</v>
      </c>
      <c r="J18" s="8">
        <v>1161772</v>
      </c>
      <c r="K18" s="26"/>
      <c r="L18" s="26"/>
    </row>
    <row r="19" spans="1:12" x14ac:dyDescent="0.25">
      <c r="A19" s="6" t="s">
        <v>223</v>
      </c>
      <c r="B19" s="6" t="s">
        <v>234</v>
      </c>
      <c r="C19" s="6" t="s">
        <v>55</v>
      </c>
      <c r="D19" s="6" t="s">
        <v>56</v>
      </c>
      <c r="E19" s="9">
        <v>11</v>
      </c>
      <c r="F19" s="6" t="s">
        <v>35</v>
      </c>
      <c r="G19" s="6">
        <v>3155662134</v>
      </c>
      <c r="H19" s="6" t="s">
        <v>239</v>
      </c>
      <c r="I19" s="5" t="s">
        <v>49</v>
      </c>
      <c r="J19" s="8">
        <v>1161772</v>
      </c>
      <c r="K19" s="26"/>
      <c r="L19" s="26"/>
    </row>
    <row r="20" spans="1:12" x14ac:dyDescent="0.25">
      <c r="A20" s="7" t="s">
        <v>36</v>
      </c>
      <c r="B20" s="6" t="s">
        <v>234</v>
      </c>
      <c r="C20" s="6" t="s">
        <v>67</v>
      </c>
      <c r="D20" s="6" t="s">
        <v>68</v>
      </c>
      <c r="E20" s="9">
        <v>14</v>
      </c>
      <c r="F20" s="7" t="s">
        <v>37</v>
      </c>
      <c r="G20" s="6">
        <v>3155662134</v>
      </c>
      <c r="H20" s="7" t="s">
        <v>239</v>
      </c>
      <c r="I20" s="5" t="s">
        <v>49</v>
      </c>
      <c r="J20" s="8">
        <v>1216381</v>
      </c>
      <c r="K20" s="26"/>
      <c r="L20" s="26"/>
    </row>
    <row r="21" spans="1:12" x14ac:dyDescent="0.25">
      <c r="A21" s="7" t="s">
        <v>38</v>
      </c>
      <c r="B21" s="6" t="s">
        <v>234</v>
      </c>
      <c r="C21" s="6" t="s">
        <v>59</v>
      </c>
      <c r="D21" s="6" t="s">
        <v>56</v>
      </c>
      <c r="E21" s="9">
        <v>23</v>
      </c>
      <c r="F21" s="7" t="s">
        <v>39</v>
      </c>
      <c r="G21" s="6">
        <v>3155662134</v>
      </c>
      <c r="H21" s="7" t="s">
        <v>238</v>
      </c>
      <c r="I21" s="5" t="s">
        <v>49</v>
      </c>
      <c r="J21" s="8">
        <v>1128675</v>
      </c>
      <c r="K21" s="26"/>
      <c r="L21" s="26"/>
    </row>
    <row r="22" spans="1:12" x14ac:dyDescent="0.25">
      <c r="A22" s="7" t="s">
        <v>40</v>
      </c>
      <c r="B22" s="6" t="s">
        <v>234</v>
      </c>
      <c r="C22" s="6" t="s">
        <v>126</v>
      </c>
      <c r="D22" s="6" t="s">
        <v>50</v>
      </c>
      <c r="E22" s="9">
        <v>22</v>
      </c>
      <c r="F22" s="7" t="s">
        <v>41</v>
      </c>
      <c r="G22" s="6">
        <v>3155662134</v>
      </c>
      <c r="H22" s="7" t="s">
        <v>239</v>
      </c>
      <c r="I22" s="5" t="s">
        <v>49</v>
      </c>
      <c r="J22" s="8">
        <v>1679762</v>
      </c>
      <c r="K22" s="26"/>
      <c r="L22" s="26"/>
    </row>
    <row r="23" spans="1:12" x14ac:dyDescent="0.25">
      <c r="A23" s="7" t="s">
        <v>42</v>
      </c>
      <c r="B23" s="6" t="s">
        <v>234</v>
      </c>
      <c r="C23" s="6" t="s">
        <v>57</v>
      </c>
      <c r="D23" s="6" t="s">
        <v>50</v>
      </c>
      <c r="E23" s="9">
        <v>17</v>
      </c>
      <c r="F23" s="7" t="s">
        <v>41</v>
      </c>
      <c r="G23" s="6">
        <v>3155662134</v>
      </c>
      <c r="H23" s="7" t="s">
        <v>239</v>
      </c>
      <c r="I23" s="5" t="s">
        <v>49</v>
      </c>
      <c r="J23" s="8">
        <v>1679762</v>
      </c>
      <c r="K23" s="26"/>
      <c r="L23" s="26"/>
    </row>
    <row r="24" spans="1:12" x14ac:dyDescent="0.25">
      <c r="A24" s="7" t="s">
        <v>43</v>
      </c>
      <c r="B24" s="6" t="s">
        <v>234</v>
      </c>
      <c r="C24" s="6" t="s">
        <v>59</v>
      </c>
      <c r="D24" s="6" t="s">
        <v>50</v>
      </c>
      <c r="E24" s="9">
        <v>17</v>
      </c>
      <c r="F24" s="7" t="s">
        <v>41</v>
      </c>
      <c r="G24" s="6">
        <v>3155662134</v>
      </c>
      <c r="H24" s="7" t="s">
        <v>237</v>
      </c>
      <c r="I24" s="5" t="s">
        <v>49</v>
      </c>
      <c r="J24" s="8">
        <v>1679762</v>
      </c>
      <c r="K24" s="26"/>
      <c r="L24" s="26"/>
    </row>
    <row r="25" spans="1:12" x14ac:dyDescent="0.25">
      <c r="A25" s="7" t="s">
        <v>61</v>
      </c>
      <c r="B25" s="6" t="s">
        <v>234</v>
      </c>
      <c r="C25" s="6" t="s">
        <v>59</v>
      </c>
      <c r="D25" s="6" t="s">
        <v>50</v>
      </c>
      <c r="E25" s="9">
        <v>17</v>
      </c>
      <c r="F25" s="7" t="s">
        <v>41</v>
      </c>
      <c r="G25" s="6">
        <v>3155662134</v>
      </c>
      <c r="H25" s="7" t="s">
        <v>239</v>
      </c>
      <c r="I25" s="5" t="s">
        <v>49</v>
      </c>
      <c r="J25" s="8">
        <v>1679762</v>
      </c>
      <c r="K25" s="26"/>
      <c r="L25" s="26"/>
    </row>
    <row r="26" spans="1:12" x14ac:dyDescent="0.25">
      <c r="A26" s="7" t="s">
        <v>44</v>
      </c>
      <c r="B26" s="6" t="s">
        <v>234</v>
      </c>
      <c r="C26" s="6" t="s">
        <v>59</v>
      </c>
      <c r="D26" s="6" t="s">
        <v>50</v>
      </c>
      <c r="E26" s="9">
        <v>16</v>
      </c>
      <c r="F26" s="7" t="s">
        <v>45</v>
      </c>
      <c r="G26" s="6">
        <v>3155662134</v>
      </c>
      <c r="H26" s="7" t="s">
        <v>237</v>
      </c>
      <c r="I26" s="5" t="s">
        <v>49</v>
      </c>
      <c r="J26" s="8">
        <v>1257288</v>
      </c>
      <c r="K26" s="26"/>
      <c r="L26" s="26"/>
    </row>
    <row r="27" spans="1:12" x14ac:dyDescent="0.25">
      <c r="A27" s="7" t="s">
        <v>46</v>
      </c>
      <c r="B27" s="6" t="s">
        <v>234</v>
      </c>
      <c r="C27" s="6" t="s">
        <v>59</v>
      </c>
      <c r="D27" s="6" t="s">
        <v>124</v>
      </c>
      <c r="E27" s="9">
        <v>36</v>
      </c>
      <c r="F27" s="7" t="s">
        <v>45</v>
      </c>
      <c r="G27" s="6">
        <v>3155662134</v>
      </c>
      <c r="H27" s="7" t="s">
        <v>237</v>
      </c>
      <c r="I27" s="5" t="s">
        <v>49</v>
      </c>
      <c r="J27" s="8">
        <v>1257288</v>
      </c>
      <c r="K27" s="26"/>
      <c r="L27" s="26"/>
    </row>
    <row r="28" spans="1:12" x14ac:dyDescent="0.25">
      <c r="A28" s="7" t="s">
        <v>47</v>
      </c>
      <c r="B28" s="6" t="s">
        <v>234</v>
      </c>
      <c r="C28" s="6" t="s">
        <v>59</v>
      </c>
      <c r="D28" s="6" t="s">
        <v>50</v>
      </c>
      <c r="E28" s="9">
        <v>18</v>
      </c>
      <c r="F28" s="7" t="s">
        <v>45</v>
      </c>
      <c r="G28" s="6">
        <v>3155662134</v>
      </c>
      <c r="H28" s="7" t="s">
        <v>237</v>
      </c>
      <c r="I28" s="5" t="s">
        <v>49</v>
      </c>
      <c r="J28" s="8">
        <v>1257288</v>
      </c>
      <c r="K28" s="26"/>
      <c r="L28" s="26"/>
    </row>
    <row r="29" spans="1:12" x14ac:dyDescent="0.25">
      <c r="A29" s="7" t="s">
        <v>48</v>
      </c>
      <c r="B29" s="6" t="s">
        <v>234</v>
      </c>
      <c r="C29" s="6" t="s">
        <v>51</v>
      </c>
      <c r="D29" s="6" t="s">
        <v>50</v>
      </c>
      <c r="E29" s="9">
        <v>17</v>
      </c>
      <c r="F29" s="7" t="s">
        <v>45</v>
      </c>
      <c r="G29" s="6">
        <v>3155662134</v>
      </c>
      <c r="H29" s="7" t="s">
        <v>237</v>
      </c>
      <c r="I29" s="5" t="s">
        <v>49</v>
      </c>
      <c r="J29" s="8">
        <v>1257288</v>
      </c>
      <c r="K29" s="26"/>
      <c r="L29" s="26"/>
    </row>
  </sheetData>
  <mergeCells count="3">
    <mergeCell ref="A2:J2"/>
    <mergeCell ref="A3:J3"/>
    <mergeCell ref="A4:J4"/>
  </mergeCells>
  <hyperlinks>
    <hyperlink ref="I7" r:id="rId1" xr:uid="{00000000-0004-0000-0000-000000000000}"/>
    <hyperlink ref="I11" r:id="rId2" xr:uid="{00000000-0004-0000-0000-000001000000}"/>
  </hyperlinks>
  <pageMargins left="0.7" right="0.7" top="0.75" bottom="0.75" header="0.3" footer="0.3"/>
  <pageSetup orientation="portrait" horizontalDpi="300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J52"/>
  <sheetViews>
    <sheetView topLeftCell="B1" workbookViewId="0">
      <selection activeCell="K5" sqref="K5"/>
    </sheetView>
  </sheetViews>
  <sheetFormatPr baseColWidth="10" defaultRowHeight="15" x14ac:dyDescent="0.25"/>
  <cols>
    <col min="1" max="1" width="32" bestFit="1" customWidth="1"/>
    <col min="2" max="2" width="8.5703125" bestFit="1" customWidth="1"/>
    <col min="3" max="3" width="20.140625" bestFit="1" customWidth="1"/>
    <col min="4" max="4" width="19.140625" customWidth="1"/>
    <col min="5" max="5" width="13.28515625" bestFit="1" customWidth="1"/>
    <col min="6" max="6" width="23.140625" bestFit="1" customWidth="1"/>
    <col min="7" max="7" width="14.7109375" bestFit="1" customWidth="1"/>
    <col min="8" max="8" width="16.28515625" customWidth="1"/>
    <col min="9" max="9" width="31.5703125" bestFit="1" customWidth="1"/>
    <col min="10" max="10" width="11.85546875" style="3" customWidth="1"/>
  </cols>
  <sheetData>
    <row r="1" spans="1:10" x14ac:dyDescent="0.25">
      <c r="A1" s="34"/>
      <c r="B1" s="34"/>
      <c r="C1" s="34"/>
      <c r="D1" s="34"/>
      <c r="E1" s="34"/>
      <c r="F1" s="34"/>
      <c r="G1" s="34"/>
      <c r="H1" s="34"/>
      <c r="I1" s="34"/>
      <c r="J1" s="35"/>
    </row>
    <row r="2" spans="1:10" ht="17.25" x14ac:dyDescent="0.3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7.25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7.25" x14ac:dyDescent="0.3">
      <c r="A4" s="37" t="s">
        <v>11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x14ac:dyDescent="0.25">
      <c r="A5" s="34"/>
      <c r="B5" s="34"/>
      <c r="C5" s="34"/>
      <c r="D5" s="34"/>
      <c r="E5" s="34"/>
      <c r="F5" s="34"/>
      <c r="G5" s="34"/>
      <c r="H5" s="34"/>
      <c r="I5" s="34"/>
      <c r="J5" s="35"/>
    </row>
    <row r="6" spans="1:10" ht="45" x14ac:dyDescent="0.25">
      <c r="A6" s="19" t="s">
        <v>3</v>
      </c>
      <c r="B6" s="19" t="s">
        <v>233</v>
      </c>
      <c r="C6" s="19" t="s">
        <v>235</v>
      </c>
      <c r="D6" s="19" t="s">
        <v>5</v>
      </c>
      <c r="E6" s="19" t="s">
        <v>6</v>
      </c>
      <c r="F6" s="19" t="s">
        <v>12</v>
      </c>
      <c r="G6" s="19" t="s">
        <v>252</v>
      </c>
      <c r="H6" s="19" t="s">
        <v>236</v>
      </c>
      <c r="I6" s="19" t="s">
        <v>10</v>
      </c>
      <c r="J6" s="33" t="s">
        <v>14</v>
      </c>
    </row>
    <row r="7" spans="1:10" x14ac:dyDescent="0.25">
      <c r="A7" s="11" t="s">
        <v>72</v>
      </c>
      <c r="B7" s="11" t="s">
        <v>234</v>
      </c>
      <c r="C7" s="6" t="s">
        <v>59</v>
      </c>
      <c r="D7" s="6" t="s">
        <v>50</v>
      </c>
      <c r="E7" s="9">
        <v>5</v>
      </c>
      <c r="F7" s="11" t="s">
        <v>41</v>
      </c>
      <c r="G7" s="12">
        <v>3155662134</v>
      </c>
      <c r="H7" s="11" t="s">
        <v>237</v>
      </c>
      <c r="I7" s="5" t="s">
        <v>49</v>
      </c>
      <c r="J7" s="8">
        <f>850000*12</f>
        <v>10200000</v>
      </c>
    </row>
    <row r="8" spans="1:10" x14ac:dyDescent="0.25">
      <c r="A8" s="11" t="s">
        <v>73</v>
      </c>
      <c r="B8" s="11" t="s">
        <v>234</v>
      </c>
      <c r="C8" s="6" t="s">
        <v>71</v>
      </c>
      <c r="D8" s="6" t="s">
        <v>157</v>
      </c>
      <c r="E8" s="9">
        <v>9</v>
      </c>
      <c r="F8" s="11" t="s">
        <v>101</v>
      </c>
      <c r="G8" s="12">
        <v>3155662134</v>
      </c>
      <c r="H8" s="11" t="s">
        <v>238</v>
      </c>
      <c r="I8" s="5" t="s">
        <v>49</v>
      </c>
      <c r="J8" s="8">
        <f>2700000*12</f>
        <v>32400000</v>
      </c>
    </row>
    <row r="9" spans="1:10" x14ac:dyDescent="0.25">
      <c r="A9" s="12" t="s">
        <v>74</v>
      </c>
      <c r="B9" s="11" t="s">
        <v>234</v>
      </c>
      <c r="C9" s="6" t="s">
        <v>138</v>
      </c>
      <c r="D9" s="6" t="s">
        <v>139</v>
      </c>
      <c r="E9" s="9">
        <v>25</v>
      </c>
      <c r="F9" s="12" t="s">
        <v>35</v>
      </c>
      <c r="G9" s="12">
        <v>3155662134</v>
      </c>
      <c r="H9" s="12" t="s">
        <v>239</v>
      </c>
      <c r="I9" s="5" t="s">
        <v>49</v>
      </c>
      <c r="J9" s="8">
        <f>930000*12</f>
        <v>11160000</v>
      </c>
    </row>
    <row r="10" spans="1:10" ht="39" x14ac:dyDescent="0.25">
      <c r="A10" s="11" t="s">
        <v>75</v>
      </c>
      <c r="B10" s="11" t="s">
        <v>234</v>
      </c>
      <c r="C10" s="6" t="s">
        <v>138</v>
      </c>
      <c r="D10" s="28" t="s">
        <v>147</v>
      </c>
      <c r="E10" s="9">
        <v>6</v>
      </c>
      <c r="F10" s="11" t="s">
        <v>102</v>
      </c>
      <c r="G10" s="12">
        <v>3155662134</v>
      </c>
      <c r="H10" s="11" t="s">
        <v>240</v>
      </c>
      <c r="I10" s="5" t="s">
        <v>49</v>
      </c>
      <c r="J10" s="8">
        <f>850000*12</f>
        <v>10200000</v>
      </c>
    </row>
    <row r="11" spans="1:10" x14ac:dyDescent="0.25">
      <c r="A11" s="11" t="s">
        <v>76</v>
      </c>
      <c r="B11" s="11" t="s">
        <v>234</v>
      </c>
      <c r="C11" s="6" t="s">
        <v>138</v>
      </c>
      <c r="D11" s="6" t="s">
        <v>146</v>
      </c>
      <c r="E11" s="9">
        <v>7</v>
      </c>
      <c r="F11" s="11" t="s">
        <v>103</v>
      </c>
      <c r="G11" s="12">
        <v>3155662134</v>
      </c>
      <c r="H11" s="11" t="s">
        <v>241</v>
      </c>
      <c r="I11" s="5" t="s">
        <v>49</v>
      </c>
      <c r="J11" s="8">
        <f>850000*12</f>
        <v>10200000</v>
      </c>
    </row>
    <row r="12" spans="1:10" x14ac:dyDescent="0.25">
      <c r="A12" s="11" t="s">
        <v>77</v>
      </c>
      <c r="B12" s="11" t="s">
        <v>234</v>
      </c>
      <c r="C12" s="6" t="s">
        <v>71</v>
      </c>
      <c r="D12" s="6" t="s">
        <v>116</v>
      </c>
      <c r="E12" s="9">
        <v>25</v>
      </c>
      <c r="F12" s="11" t="s">
        <v>69</v>
      </c>
      <c r="G12" s="12">
        <v>3155662134</v>
      </c>
      <c r="H12" s="11" t="s">
        <v>239</v>
      </c>
      <c r="I12" s="5" t="s">
        <v>49</v>
      </c>
      <c r="J12" s="8">
        <f>2500000*12</f>
        <v>30000000</v>
      </c>
    </row>
    <row r="13" spans="1:10" x14ac:dyDescent="0.25">
      <c r="A13" s="11" t="s">
        <v>78</v>
      </c>
      <c r="B13" s="11" t="s">
        <v>234</v>
      </c>
      <c r="C13" s="6" t="s">
        <v>138</v>
      </c>
      <c r="D13" s="6" t="s">
        <v>50</v>
      </c>
      <c r="E13" s="9">
        <v>4</v>
      </c>
      <c r="F13" s="11" t="s">
        <v>41</v>
      </c>
      <c r="G13" s="12">
        <v>3155662134</v>
      </c>
      <c r="H13" s="11" t="s">
        <v>239</v>
      </c>
      <c r="I13" s="5" t="s">
        <v>49</v>
      </c>
      <c r="J13" s="8">
        <f>930000*12</f>
        <v>11160000</v>
      </c>
    </row>
    <row r="14" spans="1:10" x14ac:dyDescent="0.25">
      <c r="A14" s="11" t="s">
        <v>79</v>
      </c>
      <c r="B14" s="11" t="s">
        <v>234</v>
      </c>
      <c r="C14" s="6" t="s">
        <v>59</v>
      </c>
      <c r="D14" s="6" t="s">
        <v>155</v>
      </c>
      <c r="E14" s="9">
        <v>7</v>
      </c>
      <c r="F14" s="11" t="s">
        <v>104</v>
      </c>
      <c r="G14" s="12">
        <v>3155662134</v>
      </c>
      <c r="H14" s="11" t="s">
        <v>242</v>
      </c>
      <c r="I14" s="5" t="s">
        <v>49</v>
      </c>
      <c r="J14" s="23">
        <f>887000*12</f>
        <v>10644000</v>
      </c>
    </row>
    <row r="15" spans="1:10" x14ac:dyDescent="0.25">
      <c r="A15" s="11" t="s">
        <v>80</v>
      </c>
      <c r="B15" s="11" t="s">
        <v>234</v>
      </c>
      <c r="C15" s="6" t="s">
        <v>59</v>
      </c>
      <c r="D15" s="6" t="s">
        <v>139</v>
      </c>
      <c r="E15" s="9">
        <v>5</v>
      </c>
      <c r="F15" s="11" t="s">
        <v>105</v>
      </c>
      <c r="G15" s="12">
        <v>3155662134</v>
      </c>
      <c r="H15" s="11" t="s">
        <v>243</v>
      </c>
      <c r="I15" s="5" t="s">
        <v>49</v>
      </c>
      <c r="J15" s="8">
        <f>850000*12</f>
        <v>10200000</v>
      </c>
    </row>
    <row r="16" spans="1:10" x14ac:dyDescent="0.25">
      <c r="A16" s="11" t="s">
        <v>81</v>
      </c>
      <c r="B16" s="11" t="s">
        <v>234</v>
      </c>
      <c r="C16" s="6" t="s">
        <v>64</v>
      </c>
      <c r="D16" s="6" t="s">
        <v>116</v>
      </c>
      <c r="E16" s="9">
        <v>6</v>
      </c>
      <c r="F16" s="11" t="s">
        <v>69</v>
      </c>
      <c r="G16" s="12">
        <v>3155662134</v>
      </c>
      <c r="H16" s="11" t="s">
        <v>237</v>
      </c>
      <c r="I16" s="5" t="s">
        <v>49</v>
      </c>
      <c r="J16" s="8">
        <f>2200000*12</f>
        <v>26400000</v>
      </c>
    </row>
    <row r="17" spans="1:10" x14ac:dyDescent="0.25">
      <c r="A17" s="11" t="s">
        <v>82</v>
      </c>
      <c r="B17" s="11" t="s">
        <v>234</v>
      </c>
      <c r="C17" s="6" t="s">
        <v>59</v>
      </c>
      <c r="D17" s="6" t="s">
        <v>173</v>
      </c>
      <c r="E17" s="9">
        <v>17</v>
      </c>
      <c r="F17" s="11" t="s">
        <v>41</v>
      </c>
      <c r="G17" s="12">
        <v>3155662134</v>
      </c>
      <c r="H17" s="11" t="s">
        <v>244</v>
      </c>
      <c r="I17" s="5" t="s">
        <v>49</v>
      </c>
      <c r="J17" s="8">
        <f t="shared" ref="J17:J18" si="0">850000*12</f>
        <v>10200000</v>
      </c>
    </row>
    <row r="18" spans="1:10" x14ac:dyDescent="0.25">
      <c r="A18" s="11" t="s">
        <v>198</v>
      </c>
      <c r="B18" s="11" t="s">
        <v>234</v>
      </c>
      <c r="C18" s="6" t="s">
        <v>138</v>
      </c>
      <c r="D18" s="6" t="s">
        <v>199</v>
      </c>
      <c r="E18" s="9"/>
      <c r="F18" s="11" t="s">
        <v>200</v>
      </c>
      <c r="G18" s="12">
        <v>3155662134</v>
      </c>
      <c r="H18" s="11" t="s">
        <v>245</v>
      </c>
      <c r="I18" s="5" t="s">
        <v>49</v>
      </c>
      <c r="J18" s="8">
        <f t="shared" si="0"/>
        <v>10200000</v>
      </c>
    </row>
    <row r="19" spans="1:10" ht="26.25" x14ac:dyDescent="0.25">
      <c r="A19" s="11" t="s">
        <v>83</v>
      </c>
      <c r="B19" s="11" t="s">
        <v>234</v>
      </c>
      <c r="C19" s="6" t="s">
        <v>59</v>
      </c>
      <c r="D19" s="28" t="s">
        <v>144</v>
      </c>
      <c r="E19" s="9">
        <v>14</v>
      </c>
      <c r="F19" s="11" t="s">
        <v>106</v>
      </c>
      <c r="G19" s="12">
        <v>3155662134</v>
      </c>
      <c r="H19" s="11" t="s">
        <v>243</v>
      </c>
      <c r="I19" s="5" t="s">
        <v>49</v>
      </c>
      <c r="J19" s="8">
        <f>1035000*12</f>
        <v>12420000</v>
      </c>
    </row>
    <row r="20" spans="1:10" x14ac:dyDescent="0.25">
      <c r="A20" s="11" t="s">
        <v>84</v>
      </c>
      <c r="B20" s="11" t="s">
        <v>234</v>
      </c>
      <c r="C20" s="6" t="s">
        <v>138</v>
      </c>
      <c r="D20" s="6" t="s">
        <v>142</v>
      </c>
      <c r="E20" s="9">
        <v>16</v>
      </c>
      <c r="F20" s="11" t="s">
        <v>107</v>
      </c>
      <c r="G20" s="12">
        <v>3155662134</v>
      </c>
      <c r="H20" s="11" t="s">
        <v>244</v>
      </c>
      <c r="I20" s="5" t="s">
        <v>49</v>
      </c>
      <c r="J20" s="23">
        <f>887000*12</f>
        <v>10644000</v>
      </c>
    </row>
    <row r="21" spans="1:10" ht="26.25" x14ac:dyDescent="0.25">
      <c r="A21" s="11" t="s">
        <v>85</v>
      </c>
      <c r="B21" s="11" t="s">
        <v>234</v>
      </c>
      <c r="C21" s="6" t="s">
        <v>71</v>
      </c>
      <c r="D21" s="28" t="s">
        <v>182</v>
      </c>
      <c r="E21" s="9">
        <v>9</v>
      </c>
      <c r="F21" s="11" t="s">
        <v>109</v>
      </c>
      <c r="G21" s="12">
        <v>3155662134</v>
      </c>
      <c r="H21" s="11" t="s">
        <v>243</v>
      </c>
      <c r="I21" s="5" t="s">
        <v>49</v>
      </c>
      <c r="J21" s="8">
        <f>1500000*12</f>
        <v>18000000</v>
      </c>
    </row>
    <row r="22" spans="1:10" x14ac:dyDescent="0.25">
      <c r="A22" s="11" t="s">
        <v>86</v>
      </c>
      <c r="B22" s="11" t="s">
        <v>234</v>
      </c>
      <c r="C22" s="6" t="s">
        <v>59</v>
      </c>
      <c r="D22" s="6" t="s">
        <v>41</v>
      </c>
      <c r="E22" s="9">
        <v>6</v>
      </c>
      <c r="F22" s="11" t="s">
        <v>41</v>
      </c>
      <c r="G22" s="12">
        <v>3155662134</v>
      </c>
      <c r="H22" s="11" t="s">
        <v>239</v>
      </c>
      <c r="I22" s="5" t="s">
        <v>49</v>
      </c>
      <c r="J22" s="8">
        <f>930000*12</f>
        <v>11160000</v>
      </c>
    </row>
    <row r="23" spans="1:10" x14ac:dyDescent="0.25">
      <c r="A23" s="11" t="s">
        <v>87</v>
      </c>
      <c r="B23" s="11" t="s">
        <v>234</v>
      </c>
      <c r="C23" s="6" t="s">
        <v>64</v>
      </c>
      <c r="D23" s="6" t="s">
        <v>139</v>
      </c>
      <c r="E23" s="9">
        <v>22</v>
      </c>
      <c r="F23" s="11" t="s">
        <v>37</v>
      </c>
      <c r="G23" s="12">
        <v>3155662134</v>
      </c>
      <c r="H23" s="11" t="s">
        <v>243</v>
      </c>
      <c r="I23" s="5" t="s">
        <v>49</v>
      </c>
      <c r="J23" s="8">
        <f>1600000*12</f>
        <v>19200000</v>
      </c>
    </row>
    <row r="24" spans="1:10" x14ac:dyDescent="0.25">
      <c r="A24" s="11" t="s">
        <v>88</v>
      </c>
      <c r="B24" s="11" t="s">
        <v>234</v>
      </c>
      <c r="C24" s="6" t="s">
        <v>138</v>
      </c>
      <c r="D24" s="6" t="s">
        <v>139</v>
      </c>
      <c r="E24" s="9">
        <v>3</v>
      </c>
      <c r="F24" s="11" t="s">
        <v>105</v>
      </c>
      <c r="G24" s="12">
        <v>3155662134</v>
      </c>
      <c r="H24" s="11" t="s">
        <v>243</v>
      </c>
      <c r="I24" s="5" t="s">
        <v>49</v>
      </c>
      <c r="J24" s="8">
        <f>850000*12</f>
        <v>10200000</v>
      </c>
    </row>
    <row r="25" spans="1:10" x14ac:dyDescent="0.25">
      <c r="A25" s="11" t="s">
        <v>89</v>
      </c>
      <c r="B25" s="11" t="s">
        <v>234</v>
      </c>
      <c r="C25" s="6" t="s">
        <v>250</v>
      </c>
      <c r="D25" s="6" t="s">
        <v>148</v>
      </c>
      <c r="E25" s="9">
        <v>13</v>
      </c>
      <c r="F25" s="11" t="s">
        <v>110</v>
      </c>
      <c r="G25" s="12">
        <v>3155662134</v>
      </c>
      <c r="H25" s="11" t="s">
        <v>246</v>
      </c>
      <c r="I25" s="5" t="s">
        <v>49</v>
      </c>
      <c r="J25" s="23">
        <f>1550000*12</f>
        <v>18600000</v>
      </c>
    </row>
    <row r="26" spans="1:10" x14ac:dyDescent="0.25">
      <c r="A26" s="11" t="s">
        <v>90</v>
      </c>
      <c r="B26" s="11" t="s">
        <v>234</v>
      </c>
      <c r="C26" s="6" t="s">
        <v>176</v>
      </c>
      <c r="D26" s="6" t="s">
        <v>177</v>
      </c>
      <c r="E26" s="9">
        <v>3</v>
      </c>
      <c r="F26" s="11" t="s">
        <v>111</v>
      </c>
      <c r="G26" s="12">
        <v>3155662134</v>
      </c>
      <c r="H26" s="11" t="s">
        <v>246</v>
      </c>
      <c r="I26" s="5" t="s">
        <v>49</v>
      </c>
      <c r="J26" s="8">
        <f>1000000*12</f>
        <v>12000000</v>
      </c>
    </row>
    <row r="27" spans="1:10" x14ac:dyDescent="0.25">
      <c r="A27" s="11" t="s">
        <v>91</v>
      </c>
      <c r="B27" s="11" t="s">
        <v>234</v>
      </c>
      <c r="C27" s="6" t="s">
        <v>59</v>
      </c>
      <c r="D27" s="6" t="s">
        <v>41</v>
      </c>
      <c r="E27" s="9">
        <v>39</v>
      </c>
      <c r="F27" s="11" t="s">
        <v>41</v>
      </c>
      <c r="G27" s="12">
        <v>3155662134</v>
      </c>
      <c r="H27" s="11" t="s">
        <v>239</v>
      </c>
      <c r="I27" s="5" t="s">
        <v>49</v>
      </c>
      <c r="J27" s="8">
        <f>930000*12</f>
        <v>11160000</v>
      </c>
    </row>
    <row r="28" spans="1:10" x14ac:dyDescent="0.25">
      <c r="A28" s="11" t="s">
        <v>92</v>
      </c>
      <c r="B28" s="11" t="s">
        <v>234</v>
      </c>
      <c r="C28" s="6" t="s">
        <v>138</v>
      </c>
      <c r="D28" s="6" t="s">
        <v>148</v>
      </c>
      <c r="E28" s="17">
        <v>4</v>
      </c>
      <c r="F28" s="11" t="s">
        <v>111</v>
      </c>
      <c r="G28" s="12">
        <v>3155662134</v>
      </c>
      <c r="H28" s="11" t="s">
        <v>246</v>
      </c>
      <c r="I28" s="5" t="s">
        <v>49</v>
      </c>
      <c r="J28" s="8">
        <f>1000000*12</f>
        <v>12000000</v>
      </c>
    </row>
    <row r="29" spans="1:10" x14ac:dyDescent="0.25">
      <c r="A29" s="11" t="s">
        <v>93</v>
      </c>
      <c r="B29" s="11" t="s">
        <v>234</v>
      </c>
      <c r="C29" s="6" t="s">
        <v>59</v>
      </c>
      <c r="D29" s="6" t="s">
        <v>139</v>
      </c>
      <c r="E29" s="17">
        <v>4</v>
      </c>
      <c r="F29" s="11" t="s">
        <v>112</v>
      </c>
      <c r="G29" s="12">
        <v>3155662134</v>
      </c>
      <c r="H29" s="11" t="s">
        <v>243</v>
      </c>
      <c r="I29" s="5" t="s">
        <v>49</v>
      </c>
      <c r="J29" s="8">
        <f>850000*12</f>
        <v>10200000</v>
      </c>
    </row>
    <row r="30" spans="1:10" ht="26.25" x14ac:dyDescent="0.25">
      <c r="A30" s="11" t="s">
        <v>191</v>
      </c>
      <c r="B30" s="11" t="s">
        <v>234</v>
      </c>
      <c r="C30" s="6" t="s">
        <v>229</v>
      </c>
      <c r="D30" s="28" t="s">
        <v>230</v>
      </c>
      <c r="E30" s="9">
        <v>1.8</v>
      </c>
      <c r="F30" s="11" t="s">
        <v>111</v>
      </c>
      <c r="G30" s="12">
        <v>3155662134</v>
      </c>
      <c r="H30" s="11" t="s">
        <v>246</v>
      </c>
      <c r="I30" s="5" t="s">
        <v>49</v>
      </c>
      <c r="J30" s="8">
        <f>1000000*12</f>
        <v>12000000</v>
      </c>
    </row>
    <row r="31" spans="1:10" ht="39" x14ac:dyDescent="0.25">
      <c r="A31" s="11" t="s">
        <v>94</v>
      </c>
      <c r="B31" s="11" t="s">
        <v>234</v>
      </c>
      <c r="C31" s="6" t="s">
        <v>152</v>
      </c>
      <c r="D31" s="28" t="s">
        <v>251</v>
      </c>
      <c r="E31" s="9">
        <v>15</v>
      </c>
      <c r="F31" s="11" t="s">
        <v>113</v>
      </c>
      <c r="G31" s="12">
        <v>3155662134</v>
      </c>
      <c r="H31" s="11" t="s">
        <v>238</v>
      </c>
      <c r="I31" s="5" t="s">
        <v>49</v>
      </c>
      <c r="J31" s="8">
        <f>2100000*12</f>
        <v>25200000</v>
      </c>
    </row>
    <row r="32" spans="1:10" ht="26.25" x14ac:dyDescent="0.25">
      <c r="A32" s="11" t="s">
        <v>95</v>
      </c>
      <c r="B32" s="11" t="s">
        <v>234</v>
      </c>
      <c r="C32" s="6" t="s">
        <v>59</v>
      </c>
      <c r="D32" s="6" t="s">
        <v>164</v>
      </c>
      <c r="E32" s="9">
        <v>5</v>
      </c>
      <c r="F32" s="13" t="s">
        <v>114</v>
      </c>
      <c r="G32" s="12">
        <v>3155662134</v>
      </c>
      <c r="H32" s="13" t="s">
        <v>244</v>
      </c>
      <c r="I32" s="5" t="s">
        <v>49</v>
      </c>
      <c r="J32" s="8">
        <f>1657000*12</f>
        <v>19884000</v>
      </c>
    </row>
    <row r="33" spans="1:10" x14ac:dyDescent="0.25">
      <c r="A33" s="11" t="s">
        <v>192</v>
      </c>
      <c r="B33" s="11" t="s">
        <v>234</v>
      </c>
      <c r="C33" s="6" t="s">
        <v>121</v>
      </c>
      <c r="D33" s="6" t="s">
        <v>193</v>
      </c>
      <c r="E33" s="9">
        <v>5</v>
      </c>
      <c r="F33" s="11" t="s">
        <v>194</v>
      </c>
      <c r="G33" s="12">
        <v>3155662134</v>
      </c>
      <c r="H33" s="11" t="s">
        <v>239</v>
      </c>
      <c r="I33" s="5" t="s">
        <v>49</v>
      </c>
      <c r="J33" s="8">
        <f>1250000*12</f>
        <v>15000000</v>
      </c>
    </row>
    <row r="34" spans="1:10" x14ac:dyDescent="0.25">
      <c r="A34" s="7" t="s">
        <v>96</v>
      </c>
      <c r="B34" s="11" t="s">
        <v>234</v>
      </c>
      <c r="C34" s="6" t="s">
        <v>71</v>
      </c>
      <c r="D34" s="6" t="s">
        <v>116</v>
      </c>
      <c r="E34" s="9">
        <v>3</v>
      </c>
      <c r="F34" s="11" t="s">
        <v>69</v>
      </c>
      <c r="G34" s="12">
        <v>3155662134</v>
      </c>
      <c r="H34" s="11" t="s">
        <v>237</v>
      </c>
      <c r="I34" s="5" t="s">
        <v>49</v>
      </c>
      <c r="J34" s="8">
        <f>2200000*12</f>
        <v>26400000</v>
      </c>
    </row>
    <row r="35" spans="1:10" ht="26.25" x14ac:dyDescent="0.25">
      <c r="A35" s="7" t="s">
        <v>97</v>
      </c>
      <c r="B35" s="11" t="s">
        <v>234</v>
      </c>
      <c r="C35" s="6" t="s">
        <v>150</v>
      </c>
      <c r="D35" s="6" t="s">
        <v>115</v>
      </c>
      <c r="E35" s="9">
        <v>3</v>
      </c>
      <c r="F35" s="6" t="s">
        <v>115</v>
      </c>
      <c r="G35" s="12">
        <v>3155662134</v>
      </c>
      <c r="H35" s="28" t="s">
        <v>244</v>
      </c>
      <c r="I35" s="5" t="s">
        <v>49</v>
      </c>
      <c r="J35" s="8">
        <f>850000*12</f>
        <v>10200000</v>
      </c>
    </row>
    <row r="36" spans="1:10" ht="26.25" x14ac:dyDescent="0.25">
      <c r="A36" s="7" t="s">
        <v>98</v>
      </c>
      <c r="B36" s="11" t="s">
        <v>234</v>
      </c>
      <c r="C36" s="6" t="s">
        <v>59</v>
      </c>
      <c r="D36" s="28" t="s">
        <v>175</v>
      </c>
      <c r="E36" s="9">
        <v>10</v>
      </c>
      <c r="F36" s="6" t="s">
        <v>35</v>
      </c>
      <c r="G36" s="12">
        <v>3155662134</v>
      </c>
      <c r="H36" s="6" t="s">
        <v>239</v>
      </c>
      <c r="I36" s="5" t="s">
        <v>49</v>
      </c>
      <c r="J36" s="8">
        <f>930000*12</f>
        <v>11160000</v>
      </c>
    </row>
    <row r="37" spans="1:10" x14ac:dyDescent="0.25">
      <c r="A37" s="7" t="s">
        <v>249</v>
      </c>
      <c r="B37" s="11" t="s">
        <v>234</v>
      </c>
      <c r="C37" s="6" t="s">
        <v>138</v>
      </c>
      <c r="D37" s="6" t="s">
        <v>116</v>
      </c>
      <c r="E37" s="9">
        <v>1.6</v>
      </c>
      <c r="F37" s="11" t="s">
        <v>69</v>
      </c>
      <c r="G37" s="12">
        <v>3155662134</v>
      </c>
      <c r="H37" s="11" t="s">
        <v>239</v>
      </c>
      <c r="I37" s="5" t="s">
        <v>49</v>
      </c>
      <c r="J37" s="8">
        <f>2800000*12</f>
        <v>33600000</v>
      </c>
    </row>
    <row r="38" spans="1:10" x14ac:dyDescent="0.25">
      <c r="A38" s="7" t="s">
        <v>99</v>
      </c>
      <c r="B38" s="11" t="s">
        <v>234</v>
      </c>
      <c r="C38" s="6" t="s">
        <v>141</v>
      </c>
      <c r="D38" s="6" t="s">
        <v>41</v>
      </c>
      <c r="E38" s="9">
        <v>2.6</v>
      </c>
      <c r="F38" s="6" t="s">
        <v>108</v>
      </c>
      <c r="G38" s="12">
        <v>3155662134</v>
      </c>
      <c r="H38" s="6" t="s">
        <v>239</v>
      </c>
      <c r="I38" s="5" t="s">
        <v>49</v>
      </c>
      <c r="J38" s="8">
        <f>850000*12</f>
        <v>10200000</v>
      </c>
    </row>
    <row r="39" spans="1:10" x14ac:dyDescent="0.25">
      <c r="A39" s="7" t="s">
        <v>100</v>
      </c>
      <c r="B39" s="11" t="s">
        <v>234</v>
      </c>
      <c r="C39" s="6" t="s">
        <v>71</v>
      </c>
      <c r="D39" s="6" t="s">
        <v>139</v>
      </c>
      <c r="E39" s="9">
        <v>3</v>
      </c>
      <c r="F39" s="6" t="s">
        <v>37</v>
      </c>
      <c r="G39" s="12">
        <v>3155662134</v>
      </c>
      <c r="H39" s="6" t="s">
        <v>239</v>
      </c>
      <c r="I39" s="5" t="s">
        <v>49</v>
      </c>
      <c r="J39" s="8">
        <f>1600000*12</f>
        <v>19200000</v>
      </c>
    </row>
    <row r="40" spans="1:10" x14ac:dyDescent="0.25">
      <c r="A40" s="7" t="s">
        <v>158</v>
      </c>
      <c r="B40" s="11" t="s">
        <v>234</v>
      </c>
      <c r="C40" s="6" t="s">
        <v>161</v>
      </c>
      <c r="D40" s="6" t="s">
        <v>162</v>
      </c>
      <c r="E40" s="9">
        <v>7</v>
      </c>
      <c r="F40" s="6" t="s">
        <v>167</v>
      </c>
      <c r="G40" s="12">
        <v>3155662134</v>
      </c>
      <c r="H40" s="6" t="s">
        <v>238</v>
      </c>
      <c r="I40" s="5" t="s">
        <v>49</v>
      </c>
      <c r="J40" s="8">
        <f>2700000*12</f>
        <v>32400000</v>
      </c>
    </row>
    <row r="41" spans="1:10" ht="26.25" x14ac:dyDescent="0.25">
      <c r="A41" s="7" t="s">
        <v>159</v>
      </c>
      <c r="B41" s="11" t="s">
        <v>234</v>
      </c>
      <c r="C41" s="28" t="s">
        <v>168</v>
      </c>
      <c r="D41" s="28" t="s">
        <v>170</v>
      </c>
      <c r="E41" s="17">
        <v>22</v>
      </c>
      <c r="F41" s="6" t="s">
        <v>169</v>
      </c>
      <c r="G41" s="12">
        <v>3155662134</v>
      </c>
      <c r="H41" s="6" t="s">
        <v>238</v>
      </c>
      <c r="I41" s="5" t="s">
        <v>49</v>
      </c>
      <c r="J41" s="8">
        <f>2850000*12</f>
        <v>34200000</v>
      </c>
    </row>
    <row r="42" spans="1:10" x14ac:dyDescent="0.25">
      <c r="A42" s="7" t="s">
        <v>160</v>
      </c>
      <c r="B42" s="11" t="s">
        <v>234</v>
      </c>
      <c r="C42" s="6" t="s">
        <v>166</v>
      </c>
      <c r="D42" s="6" t="s">
        <v>162</v>
      </c>
      <c r="E42" s="9">
        <v>26</v>
      </c>
      <c r="F42" s="6" t="s">
        <v>167</v>
      </c>
      <c r="G42" s="12">
        <v>3155662134</v>
      </c>
      <c r="H42" s="6" t="s">
        <v>238</v>
      </c>
      <c r="I42" s="5" t="s">
        <v>49</v>
      </c>
      <c r="J42" s="8">
        <f>2400000*12</f>
        <v>28800000</v>
      </c>
    </row>
    <row r="43" spans="1:10" ht="26.25" x14ac:dyDescent="0.25">
      <c r="A43" s="6" t="s">
        <v>202</v>
      </c>
      <c r="B43" s="11" t="s">
        <v>234</v>
      </c>
      <c r="C43" s="6" t="s">
        <v>138</v>
      </c>
      <c r="D43" s="28" t="s">
        <v>228</v>
      </c>
      <c r="E43" s="9">
        <v>2</v>
      </c>
      <c r="F43" s="6" t="s">
        <v>218</v>
      </c>
      <c r="G43" s="12">
        <v>3155662134</v>
      </c>
      <c r="H43" s="6" t="s">
        <v>239</v>
      </c>
      <c r="I43" s="5" t="s">
        <v>49</v>
      </c>
      <c r="J43" s="8">
        <f>930000*12</f>
        <v>11160000</v>
      </c>
    </row>
    <row r="44" spans="1:10" ht="26.25" x14ac:dyDescent="0.25">
      <c r="A44" s="6" t="s">
        <v>203</v>
      </c>
      <c r="B44" s="11" t="s">
        <v>234</v>
      </c>
      <c r="C44" s="6" t="s">
        <v>224</v>
      </c>
      <c r="D44" s="28" t="s">
        <v>228</v>
      </c>
      <c r="E44" s="9">
        <v>7</v>
      </c>
      <c r="F44" s="6" t="s">
        <v>108</v>
      </c>
      <c r="G44" s="12">
        <v>3155662134</v>
      </c>
      <c r="H44" s="6" t="s">
        <v>239</v>
      </c>
      <c r="I44" s="5" t="s">
        <v>49</v>
      </c>
      <c r="J44" s="8">
        <f t="shared" ref="J44:J47" si="1">850000*12</f>
        <v>10200000</v>
      </c>
    </row>
    <row r="45" spans="1:10" ht="26.25" x14ac:dyDescent="0.25">
      <c r="A45" s="6" t="s">
        <v>204</v>
      </c>
      <c r="B45" s="11" t="s">
        <v>234</v>
      </c>
      <c r="C45" s="6" t="s">
        <v>138</v>
      </c>
      <c r="D45" s="28" t="s">
        <v>228</v>
      </c>
      <c r="E45" s="9">
        <v>3</v>
      </c>
      <c r="F45" s="6" t="s">
        <v>108</v>
      </c>
      <c r="G45" s="12">
        <v>3155662134</v>
      </c>
      <c r="H45" s="6" t="s">
        <v>239</v>
      </c>
      <c r="I45" s="5" t="s">
        <v>49</v>
      </c>
      <c r="J45" s="8">
        <f t="shared" si="1"/>
        <v>10200000</v>
      </c>
    </row>
    <row r="46" spans="1:10" ht="26.25" x14ac:dyDescent="0.25">
      <c r="A46" s="6" t="s">
        <v>205</v>
      </c>
      <c r="B46" s="11" t="s">
        <v>234</v>
      </c>
      <c r="C46" s="6" t="s">
        <v>138</v>
      </c>
      <c r="D46" s="28" t="s">
        <v>225</v>
      </c>
      <c r="E46" s="9">
        <v>3.5</v>
      </c>
      <c r="F46" s="11" t="s">
        <v>226</v>
      </c>
      <c r="G46" s="12">
        <v>3155662134</v>
      </c>
      <c r="H46" s="11" t="s">
        <v>237</v>
      </c>
      <c r="I46" s="5" t="s">
        <v>49</v>
      </c>
      <c r="J46" s="8">
        <f t="shared" si="1"/>
        <v>10200000</v>
      </c>
    </row>
    <row r="47" spans="1:10" x14ac:dyDescent="0.25">
      <c r="A47" s="6" t="s">
        <v>206</v>
      </c>
      <c r="B47" s="11" t="s">
        <v>234</v>
      </c>
      <c r="C47" s="6" t="s">
        <v>138</v>
      </c>
      <c r="D47" s="6" t="s">
        <v>132</v>
      </c>
      <c r="E47" s="9">
        <v>25</v>
      </c>
      <c r="F47" s="11" t="s">
        <v>132</v>
      </c>
      <c r="G47" s="12">
        <v>3155662134</v>
      </c>
      <c r="H47" s="11" t="s">
        <v>240</v>
      </c>
      <c r="I47" s="5" t="s">
        <v>49</v>
      </c>
      <c r="J47" s="8">
        <f t="shared" si="1"/>
        <v>10200000</v>
      </c>
    </row>
    <row r="48" spans="1:10" ht="26.25" x14ac:dyDescent="0.25">
      <c r="A48" s="6" t="s">
        <v>207</v>
      </c>
      <c r="B48" s="11" t="s">
        <v>234</v>
      </c>
      <c r="C48" s="6" t="s">
        <v>138</v>
      </c>
      <c r="D48" s="28" t="s">
        <v>212</v>
      </c>
      <c r="E48" s="9">
        <v>2</v>
      </c>
      <c r="F48" s="6" t="s">
        <v>218</v>
      </c>
      <c r="G48" s="12">
        <v>3155662134</v>
      </c>
      <c r="H48" s="6" t="s">
        <v>239</v>
      </c>
      <c r="I48" s="5" t="s">
        <v>49</v>
      </c>
      <c r="J48" s="8">
        <f>930000*12</f>
        <v>11160000</v>
      </c>
    </row>
    <row r="49" spans="1:10" x14ac:dyDescent="0.25">
      <c r="A49" s="6" t="s">
        <v>208</v>
      </c>
      <c r="B49" s="11" t="s">
        <v>234</v>
      </c>
      <c r="C49" s="6" t="s">
        <v>64</v>
      </c>
      <c r="D49" s="6" t="s">
        <v>69</v>
      </c>
      <c r="E49" s="9">
        <v>2.5</v>
      </c>
      <c r="F49" s="11" t="s">
        <v>69</v>
      </c>
      <c r="G49" s="12">
        <v>3155662134</v>
      </c>
      <c r="H49" s="11" t="s">
        <v>237</v>
      </c>
      <c r="I49" s="5" t="s">
        <v>49</v>
      </c>
      <c r="J49" s="8">
        <f t="shared" ref="J49:J50" si="2">2200000*12</f>
        <v>26400000</v>
      </c>
    </row>
    <row r="50" spans="1:10" x14ac:dyDescent="0.25">
      <c r="A50" s="6" t="s">
        <v>209</v>
      </c>
      <c r="B50" s="11" t="s">
        <v>234</v>
      </c>
      <c r="C50" s="6" t="s">
        <v>64</v>
      </c>
      <c r="D50" s="6" t="s">
        <v>69</v>
      </c>
      <c r="E50" s="9">
        <v>5</v>
      </c>
      <c r="F50" s="11" t="s">
        <v>69</v>
      </c>
      <c r="G50" s="12">
        <v>3155662134</v>
      </c>
      <c r="H50" s="11" t="s">
        <v>237</v>
      </c>
      <c r="I50" s="5" t="s">
        <v>49</v>
      </c>
      <c r="J50" s="8">
        <f t="shared" si="2"/>
        <v>26400000</v>
      </c>
    </row>
    <row r="51" spans="1:10" ht="26.25" x14ac:dyDescent="0.25">
      <c r="A51" s="6" t="s">
        <v>210</v>
      </c>
      <c r="B51" s="11" t="s">
        <v>234</v>
      </c>
      <c r="C51" s="6" t="s">
        <v>138</v>
      </c>
      <c r="D51" s="28" t="s">
        <v>228</v>
      </c>
      <c r="E51" s="9">
        <v>1</v>
      </c>
      <c r="F51" s="6" t="s">
        <v>108</v>
      </c>
      <c r="G51" s="12">
        <v>3155662134</v>
      </c>
      <c r="H51" s="6" t="s">
        <v>239</v>
      </c>
      <c r="I51" s="5" t="s">
        <v>49</v>
      </c>
      <c r="J51" s="8">
        <f t="shared" ref="J51:J52" si="3">850000*12</f>
        <v>10200000</v>
      </c>
    </row>
    <row r="52" spans="1:10" x14ac:dyDescent="0.25">
      <c r="A52" s="6" t="s">
        <v>211</v>
      </c>
      <c r="B52" s="11" t="s">
        <v>234</v>
      </c>
      <c r="C52" s="6" t="s">
        <v>138</v>
      </c>
      <c r="D52" s="6" t="s">
        <v>215</v>
      </c>
      <c r="E52" s="9">
        <v>1</v>
      </c>
      <c r="F52" s="11" t="s">
        <v>216</v>
      </c>
      <c r="G52" s="12">
        <v>3155662134</v>
      </c>
      <c r="H52" s="11" t="s">
        <v>237</v>
      </c>
      <c r="I52" s="5" t="s">
        <v>49</v>
      </c>
      <c r="J52" s="8">
        <f t="shared" si="3"/>
        <v>10200000</v>
      </c>
    </row>
  </sheetData>
  <mergeCells count="3">
    <mergeCell ref="A2:J2"/>
    <mergeCell ref="A3:J3"/>
    <mergeCell ref="A4:J4"/>
  </mergeCells>
  <hyperlinks>
    <hyperlink ref="I7:I52" r:id="rId1" display="esehospitallocalelreten@hotmail.com" xr:uid="{00000000-0004-0000-0100-000000000000}"/>
  </hyperlinks>
  <pageMargins left="0.7" right="0.7" top="0.75" bottom="0.75" header="0.3" footer="0.3"/>
  <pageSetup orientation="portrait" horizontalDpi="0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9"/>
  <sheetViews>
    <sheetView workbookViewId="0">
      <selection sqref="A1:XFD1048576"/>
    </sheetView>
  </sheetViews>
  <sheetFormatPr baseColWidth="10" defaultRowHeight="15" x14ac:dyDescent="0.25"/>
  <cols>
    <col min="1" max="1" width="30" bestFit="1" customWidth="1"/>
    <col min="2" max="2" width="8.5703125" bestFit="1" customWidth="1"/>
    <col min="3" max="3" width="22.7109375" customWidth="1"/>
    <col min="4" max="4" width="19.28515625" customWidth="1"/>
    <col min="5" max="5" width="13.28515625" bestFit="1" customWidth="1"/>
    <col min="6" max="6" width="21.28515625" customWidth="1"/>
    <col min="7" max="7" width="31.42578125" customWidth="1"/>
    <col min="9" max="9" width="10" style="3" bestFit="1" customWidth="1"/>
    <col min="10" max="11" width="10" style="3" customWidth="1"/>
  </cols>
  <sheetData>
    <row r="2" spans="1:13" ht="17.25" x14ac:dyDescent="0.3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18"/>
      <c r="K2" s="18"/>
    </row>
    <row r="3" spans="1:13" ht="17.25" x14ac:dyDescent="0.3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18"/>
      <c r="K3" s="18"/>
    </row>
    <row r="4" spans="1:13" ht="17.25" x14ac:dyDescent="0.3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18"/>
      <c r="K4" s="18"/>
    </row>
    <row r="6" spans="1:13" ht="45" x14ac:dyDescent="0.25">
      <c r="A6" s="1" t="s">
        <v>3</v>
      </c>
      <c r="B6" s="1" t="s">
        <v>233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10</v>
      </c>
      <c r="H6" s="1" t="s">
        <v>8</v>
      </c>
      <c r="I6" s="2" t="s">
        <v>9</v>
      </c>
      <c r="J6" s="21"/>
      <c r="K6" s="21"/>
    </row>
    <row r="7" spans="1:13" x14ac:dyDescent="0.25">
      <c r="A7" s="6" t="s">
        <v>15</v>
      </c>
      <c r="B7" s="6" t="s">
        <v>234</v>
      </c>
      <c r="C7" s="6" t="s">
        <v>71</v>
      </c>
      <c r="D7" s="6" t="s">
        <v>132</v>
      </c>
      <c r="E7" s="9">
        <v>20</v>
      </c>
      <c r="F7" s="6" t="s">
        <v>16</v>
      </c>
      <c r="G7" s="5" t="s">
        <v>49</v>
      </c>
      <c r="H7" s="6" t="s">
        <v>186</v>
      </c>
      <c r="I7" s="8">
        <v>4899299</v>
      </c>
      <c r="J7" s="22"/>
      <c r="K7" s="22"/>
      <c r="L7">
        <v>2009</v>
      </c>
    </row>
    <row r="8" spans="1:13" x14ac:dyDescent="0.25">
      <c r="A8" s="6" t="s">
        <v>17</v>
      </c>
      <c r="B8" s="6" t="s">
        <v>234</v>
      </c>
      <c r="C8" s="6" t="s">
        <v>64</v>
      </c>
      <c r="D8" s="6" t="s">
        <v>69</v>
      </c>
      <c r="E8" s="15"/>
      <c r="F8" s="6" t="s">
        <v>18</v>
      </c>
      <c r="G8" s="5" t="s">
        <v>49</v>
      </c>
      <c r="H8" s="16"/>
      <c r="I8" s="8">
        <v>4501514</v>
      </c>
      <c r="J8" s="22"/>
      <c r="K8" s="22"/>
      <c r="L8">
        <v>2016</v>
      </c>
    </row>
    <row r="9" spans="1:13" x14ac:dyDescent="0.25">
      <c r="A9" s="6" t="s">
        <v>19</v>
      </c>
      <c r="B9" s="6" t="s">
        <v>234</v>
      </c>
      <c r="C9" s="6" t="s">
        <v>59</v>
      </c>
      <c r="D9" s="6" t="s">
        <v>20</v>
      </c>
      <c r="E9" s="9">
        <v>10</v>
      </c>
      <c r="F9" s="6" t="s">
        <v>20</v>
      </c>
      <c r="G9" s="5" t="s">
        <v>49</v>
      </c>
      <c r="H9" s="6" t="s">
        <v>53</v>
      </c>
      <c r="I9" s="8">
        <v>2606343</v>
      </c>
      <c r="J9" s="22"/>
      <c r="K9" s="22"/>
      <c r="L9">
        <f>+L8-L7</f>
        <v>7</v>
      </c>
    </row>
    <row r="10" spans="1:13" x14ac:dyDescent="0.25">
      <c r="A10" s="6" t="s">
        <v>220</v>
      </c>
      <c r="B10" s="6" t="s">
        <v>234</v>
      </c>
      <c r="C10" s="6" t="s">
        <v>71</v>
      </c>
      <c r="D10" s="6" t="s">
        <v>69</v>
      </c>
      <c r="E10" s="9">
        <v>1</v>
      </c>
      <c r="F10" s="6" t="s">
        <v>21</v>
      </c>
      <c r="G10" s="5" t="s">
        <v>49</v>
      </c>
      <c r="H10" s="6" t="s">
        <v>70</v>
      </c>
      <c r="I10" s="8">
        <v>2857365</v>
      </c>
      <c r="J10" s="22"/>
      <c r="K10" s="22"/>
    </row>
    <row r="11" spans="1:13" x14ac:dyDescent="0.25">
      <c r="A11" s="6" t="s">
        <v>221</v>
      </c>
      <c r="B11" s="6" t="s">
        <v>234</v>
      </c>
      <c r="C11" s="6" t="s">
        <v>248</v>
      </c>
      <c r="D11" s="6" t="s">
        <v>117</v>
      </c>
      <c r="E11" s="9">
        <v>1</v>
      </c>
      <c r="F11" s="6" t="s">
        <v>23</v>
      </c>
      <c r="G11" s="5" t="s">
        <v>49</v>
      </c>
      <c r="H11" s="6" t="s">
        <v>187</v>
      </c>
      <c r="I11" s="8">
        <v>2285893</v>
      </c>
      <c r="J11" s="22"/>
      <c r="K11" s="22"/>
      <c r="L11">
        <v>1992</v>
      </c>
      <c r="M11">
        <v>2000</v>
      </c>
    </row>
    <row r="12" spans="1:13" x14ac:dyDescent="0.25">
      <c r="A12" s="6" t="s">
        <v>222</v>
      </c>
      <c r="B12" s="6" t="s">
        <v>234</v>
      </c>
      <c r="C12" s="6" t="s">
        <v>121</v>
      </c>
      <c r="D12" s="6" t="s">
        <v>122</v>
      </c>
      <c r="E12" s="9">
        <v>1</v>
      </c>
      <c r="F12" s="6" t="s">
        <v>22</v>
      </c>
      <c r="G12" s="5" t="s">
        <v>49</v>
      </c>
      <c r="H12" s="6" t="s">
        <v>123</v>
      </c>
      <c r="I12" s="8">
        <v>2285893</v>
      </c>
      <c r="J12" s="22"/>
      <c r="K12" s="22"/>
      <c r="L12">
        <v>2016</v>
      </c>
      <c r="M12">
        <v>2016</v>
      </c>
    </row>
    <row r="13" spans="1:13" x14ac:dyDescent="0.25">
      <c r="A13" s="6" t="s">
        <v>24</v>
      </c>
      <c r="B13" s="6" t="s">
        <v>234</v>
      </c>
      <c r="C13" s="6" t="s">
        <v>64</v>
      </c>
      <c r="D13" s="6" t="s">
        <v>65</v>
      </c>
      <c r="E13" s="9">
        <v>23</v>
      </c>
      <c r="F13" s="6" t="s">
        <v>25</v>
      </c>
      <c r="G13" s="5" t="s">
        <v>49</v>
      </c>
      <c r="H13" s="6" t="s">
        <v>66</v>
      </c>
      <c r="I13" s="8">
        <v>2012970</v>
      </c>
      <c r="J13" s="22"/>
      <c r="K13" s="22"/>
      <c r="L13">
        <f>+L12-L11</f>
        <v>24</v>
      </c>
      <c r="M13">
        <f>+M12-M11</f>
        <v>16</v>
      </c>
    </row>
    <row r="14" spans="1:13" x14ac:dyDescent="0.25">
      <c r="A14" s="6" t="s">
        <v>26</v>
      </c>
      <c r="B14" s="6" t="s">
        <v>234</v>
      </c>
      <c r="C14" s="6" t="s">
        <v>119</v>
      </c>
      <c r="D14" s="6" t="s">
        <v>120</v>
      </c>
      <c r="E14" s="9">
        <v>10</v>
      </c>
      <c r="F14" s="6" t="s">
        <v>27</v>
      </c>
      <c r="G14" s="5" t="s">
        <v>49</v>
      </c>
      <c r="H14" s="6">
        <v>3103698486</v>
      </c>
      <c r="I14" s="8">
        <v>1910532</v>
      </c>
      <c r="J14" s="22"/>
      <c r="K14" s="22"/>
    </row>
    <row r="15" spans="1:13" x14ac:dyDescent="0.25">
      <c r="A15" s="6" t="s">
        <v>28</v>
      </c>
      <c r="B15" s="6" t="s">
        <v>234</v>
      </c>
      <c r="C15" s="6" t="s">
        <v>59</v>
      </c>
      <c r="D15" s="6" t="s">
        <v>133</v>
      </c>
      <c r="E15" s="9">
        <v>15</v>
      </c>
      <c r="F15" s="6" t="s">
        <v>29</v>
      </c>
      <c r="G15" s="5" t="s">
        <v>49</v>
      </c>
      <c r="H15" s="6">
        <v>3013087097</v>
      </c>
      <c r="I15" s="8">
        <v>2396114</v>
      </c>
      <c r="J15" s="22"/>
      <c r="K15" s="22"/>
      <c r="L15">
        <v>2001</v>
      </c>
    </row>
    <row r="16" spans="1:13" x14ac:dyDescent="0.25">
      <c r="A16" s="6" t="s">
        <v>30</v>
      </c>
      <c r="B16" s="6" t="s">
        <v>234</v>
      </c>
      <c r="C16" s="6" t="s">
        <v>136</v>
      </c>
      <c r="D16" s="6" t="s">
        <v>135</v>
      </c>
      <c r="E16" s="9">
        <v>18</v>
      </c>
      <c r="F16" s="6" t="s">
        <v>31</v>
      </c>
      <c r="G16" s="5" t="s">
        <v>49</v>
      </c>
      <c r="H16" s="6" t="s">
        <v>137</v>
      </c>
      <c r="I16" s="8">
        <v>1721095</v>
      </c>
      <c r="J16" s="22"/>
      <c r="K16" s="22"/>
      <c r="L16">
        <v>2016</v>
      </c>
    </row>
    <row r="17" spans="1:12" x14ac:dyDescent="0.25">
      <c r="A17" s="6" t="s">
        <v>32</v>
      </c>
      <c r="B17" s="6" t="s">
        <v>234</v>
      </c>
      <c r="C17" s="6" t="s">
        <v>59</v>
      </c>
      <c r="D17" s="6" t="s">
        <v>62</v>
      </c>
      <c r="E17" s="9">
        <v>15</v>
      </c>
      <c r="F17" s="6" t="s">
        <v>33</v>
      </c>
      <c r="G17" s="5" t="s">
        <v>49</v>
      </c>
      <c r="H17" s="6" t="s">
        <v>63</v>
      </c>
      <c r="I17" s="8">
        <v>2996226</v>
      </c>
      <c r="J17" s="22"/>
      <c r="K17" s="22"/>
      <c r="L17">
        <f>+L16-L15</f>
        <v>15</v>
      </c>
    </row>
    <row r="18" spans="1:12" x14ac:dyDescent="0.25">
      <c r="A18" s="6" t="s">
        <v>34</v>
      </c>
      <c r="B18" s="6" t="s">
        <v>234</v>
      </c>
      <c r="C18" s="6" t="s">
        <v>128</v>
      </c>
      <c r="D18" s="6" t="s">
        <v>56</v>
      </c>
      <c r="E18" s="9">
        <v>24</v>
      </c>
      <c r="F18" s="6" t="s">
        <v>35</v>
      </c>
      <c r="G18" s="5" t="s">
        <v>49</v>
      </c>
      <c r="H18" s="10" t="s">
        <v>129</v>
      </c>
      <c r="I18" s="8">
        <v>1161772</v>
      </c>
      <c r="J18" s="22"/>
      <c r="K18" s="22"/>
    </row>
    <row r="19" spans="1:12" x14ac:dyDescent="0.25">
      <c r="A19" s="6" t="s">
        <v>223</v>
      </c>
      <c r="B19" s="6" t="s">
        <v>234</v>
      </c>
      <c r="C19" s="6" t="s">
        <v>55</v>
      </c>
      <c r="D19" s="6" t="s">
        <v>56</v>
      </c>
      <c r="E19" s="9">
        <v>11</v>
      </c>
      <c r="F19" s="6" t="s">
        <v>35</v>
      </c>
      <c r="G19" s="5" t="s">
        <v>49</v>
      </c>
      <c r="H19" s="6" t="s">
        <v>54</v>
      </c>
      <c r="I19" s="8">
        <v>1161772</v>
      </c>
      <c r="J19" s="22"/>
      <c r="K19" s="22"/>
    </row>
    <row r="20" spans="1:12" x14ac:dyDescent="0.25">
      <c r="A20" s="7" t="s">
        <v>36</v>
      </c>
      <c r="B20" s="6" t="s">
        <v>234</v>
      </c>
      <c r="C20" s="6" t="s">
        <v>67</v>
      </c>
      <c r="D20" s="6" t="s">
        <v>68</v>
      </c>
      <c r="E20" s="9">
        <v>14</v>
      </c>
      <c r="F20" s="7" t="s">
        <v>37</v>
      </c>
      <c r="G20" s="5" t="s">
        <v>49</v>
      </c>
      <c r="H20" s="14" t="s">
        <v>131</v>
      </c>
      <c r="I20" s="8">
        <v>1216381</v>
      </c>
      <c r="J20" s="22"/>
      <c r="K20" s="22"/>
    </row>
    <row r="21" spans="1:12" x14ac:dyDescent="0.25">
      <c r="A21" s="7" t="s">
        <v>38</v>
      </c>
      <c r="B21" s="6" t="s">
        <v>234</v>
      </c>
      <c r="C21" s="6" t="s">
        <v>59</v>
      </c>
      <c r="D21" s="6" t="s">
        <v>56</v>
      </c>
      <c r="E21" s="9">
        <v>23</v>
      </c>
      <c r="F21" s="7" t="s">
        <v>39</v>
      </c>
      <c r="G21" s="5" t="s">
        <v>49</v>
      </c>
      <c r="H21" s="6" t="s">
        <v>60</v>
      </c>
      <c r="I21" s="8">
        <v>1128675</v>
      </c>
      <c r="J21" s="22"/>
      <c r="K21" s="22"/>
    </row>
    <row r="22" spans="1:12" x14ac:dyDescent="0.25">
      <c r="A22" s="7" t="s">
        <v>40</v>
      </c>
      <c r="B22" s="6" t="s">
        <v>234</v>
      </c>
      <c r="C22" s="6" t="s">
        <v>126</v>
      </c>
      <c r="D22" s="6" t="s">
        <v>50</v>
      </c>
      <c r="E22" s="9">
        <v>22</v>
      </c>
      <c r="F22" s="7" t="s">
        <v>41</v>
      </c>
      <c r="G22" s="5" t="s">
        <v>49</v>
      </c>
      <c r="H22" s="10" t="s">
        <v>127</v>
      </c>
      <c r="I22" s="8">
        <v>1679762</v>
      </c>
      <c r="J22" s="22"/>
      <c r="K22" s="22"/>
    </row>
    <row r="23" spans="1:12" x14ac:dyDescent="0.25">
      <c r="A23" s="7" t="s">
        <v>42</v>
      </c>
      <c r="B23" s="6" t="s">
        <v>234</v>
      </c>
      <c r="C23" s="6" t="s">
        <v>57</v>
      </c>
      <c r="D23" s="6" t="s">
        <v>50</v>
      </c>
      <c r="E23" s="9">
        <v>17</v>
      </c>
      <c r="F23" s="7" t="s">
        <v>41</v>
      </c>
      <c r="G23" s="5" t="s">
        <v>49</v>
      </c>
      <c r="H23" s="6" t="s">
        <v>58</v>
      </c>
      <c r="I23" s="8">
        <v>1679762</v>
      </c>
      <c r="J23" s="22"/>
      <c r="K23" s="22"/>
    </row>
    <row r="24" spans="1:12" x14ac:dyDescent="0.25">
      <c r="A24" s="7" t="s">
        <v>43</v>
      </c>
      <c r="B24" s="6" t="s">
        <v>234</v>
      </c>
      <c r="C24" s="6" t="s">
        <v>59</v>
      </c>
      <c r="D24" s="6" t="s">
        <v>50</v>
      </c>
      <c r="E24" s="9">
        <v>17</v>
      </c>
      <c r="F24" s="7" t="s">
        <v>41</v>
      </c>
      <c r="G24" s="5" t="s">
        <v>49</v>
      </c>
      <c r="H24" s="6" t="s">
        <v>130</v>
      </c>
      <c r="I24" s="8">
        <v>1679762</v>
      </c>
      <c r="J24" s="22"/>
      <c r="K24" s="22"/>
    </row>
    <row r="25" spans="1:12" x14ac:dyDescent="0.25">
      <c r="A25" s="7" t="s">
        <v>61</v>
      </c>
      <c r="B25" s="6" t="s">
        <v>234</v>
      </c>
      <c r="C25" s="6" t="s">
        <v>59</v>
      </c>
      <c r="D25" s="6" t="s">
        <v>50</v>
      </c>
      <c r="E25" s="9">
        <v>17</v>
      </c>
      <c r="F25" s="7" t="s">
        <v>41</v>
      </c>
      <c r="G25" s="5" t="s">
        <v>49</v>
      </c>
      <c r="H25" s="6"/>
      <c r="I25" s="8">
        <v>1679762</v>
      </c>
      <c r="J25" s="22"/>
      <c r="K25" s="22"/>
    </row>
    <row r="26" spans="1:12" x14ac:dyDescent="0.25">
      <c r="A26" s="7" t="s">
        <v>44</v>
      </c>
      <c r="B26" s="6" t="s">
        <v>234</v>
      </c>
      <c r="C26" s="6" t="s">
        <v>59</v>
      </c>
      <c r="D26" s="6" t="s">
        <v>50</v>
      </c>
      <c r="E26" s="9">
        <v>16</v>
      </c>
      <c r="F26" s="7" t="s">
        <v>45</v>
      </c>
      <c r="G26" s="5" t="s">
        <v>49</v>
      </c>
      <c r="H26" s="14" t="s">
        <v>179</v>
      </c>
      <c r="I26" s="8">
        <v>1257288</v>
      </c>
      <c r="J26" s="22"/>
      <c r="K26" s="22"/>
      <c r="L26" t="s">
        <v>134</v>
      </c>
    </row>
    <row r="27" spans="1:12" x14ac:dyDescent="0.25">
      <c r="A27" s="7" t="s">
        <v>46</v>
      </c>
      <c r="B27" s="6" t="s">
        <v>234</v>
      </c>
      <c r="C27" s="6" t="s">
        <v>59</v>
      </c>
      <c r="D27" s="6" t="s">
        <v>124</v>
      </c>
      <c r="E27" s="9">
        <v>36</v>
      </c>
      <c r="F27" s="7" t="s">
        <v>45</v>
      </c>
      <c r="G27" s="5" t="s">
        <v>49</v>
      </c>
      <c r="H27" s="10" t="s">
        <v>125</v>
      </c>
      <c r="I27" s="8">
        <v>1257288</v>
      </c>
      <c r="J27" s="22"/>
      <c r="K27" s="22"/>
    </row>
    <row r="28" spans="1:12" x14ac:dyDescent="0.25">
      <c r="A28" s="7" t="s">
        <v>47</v>
      </c>
      <c r="B28" s="6" t="s">
        <v>234</v>
      </c>
      <c r="C28" s="6" t="s">
        <v>59</v>
      </c>
      <c r="D28" s="6" t="s">
        <v>50</v>
      </c>
      <c r="E28" s="9">
        <v>18</v>
      </c>
      <c r="F28" s="7" t="s">
        <v>45</v>
      </c>
      <c r="G28" s="5" t="s">
        <v>49</v>
      </c>
      <c r="H28" s="10" t="s">
        <v>118</v>
      </c>
      <c r="I28" s="8">
        <v>1257288</v>
      </c>
      <c r="J28" s="22"/>
      <c r="K28" s="22"/>
    </row>
    <row r="29" spans="1:12" x14ac:dyDescent="0.25">
      <c r="A29" s="7" t="s">
        <v>48</v>
      </c>
      <c r="B29" s="6" t="s">
        <v>234</v>
      </c>
      <c r="C29" s="6" t="s">
        <v>51</v>
      </c>
      <c r="D29" s="6" t="s">
        <v>50</v>
      </c>
      <c r="E29" s="9">
        <v>17</v>
      </c>
      <c r="F29" s="7" t="s">
        <v>45</v>
      </c>
      <c r="G29" s="5" t="s">
        <v>49</v>
      </c>
      <c r="H29" s="6" t="s">
        <v>52</v>
      </c>
      <c r="I29" s="8">
        <v>1257288</v>
      </c>
      <c r="J29" s="22"/>
      <c r="K29" s="22"/>
    </row>
  </sheetData>
  <mergeCells count="3">
    <mergeCell ref="A2:I2"/>
    <mergeCell ref="A3:I3"/>
    <mergeCell ref="A4:I4"/>
  </mergeCells>
  <hyperlinks>
    <hyperlink ref="G7" r:id="rId1" xr:uid="{00000000-0004-0000-0300-000000000000}"/>
    <hyperlink ref="G11" r:id="rId2" xr:uid="{00000000-0004-0000-0300-000001000000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52"/>
  <sheetViews>
    <sheetView workbookViewId="0">
      <selection sqref="A1:XFD1048576"/>
    </sheetView>
  </sheetViews>
  <sheetFormatPr baseColWidth="10" defaultRowHeight="15" x14ac:dyDescent="0.25"/>
  <cols>
    <col min="1" max="1" width="32" bestFit="1" customWidth="1"/>
    <col min="2" max="2" width="8.5703125" bestFit="1" customWidth="1"/>
    <col min="3" max="3" width="20.140625" bestFit="1" customWidth="1"/>
    <col min="4" max="4" width="19.140625" customWidth="1"/>
    <col min="5" max="5" width="13.28515625" bestFit="1" customWidth="1"/>
    <col min="6" max="6" width="23.140625" bestFit="1" customWidth="1"/>
    <col min="7" max="7" width="23.140625" customWidth="1"/>
    <col min="8" max="8" width="31.5703125" bestFit="1" customWidth="1"/>
    <col min="9" max="9" width="13.5703125" style="3" bestFit="1" customWidth="1"/>
  </cols>
  <sheetData>
    <row r="2" spans="1:9" ht="17.25" x14ac:dyDescent="0.3">
      <c r="A2" s="38" t="s">
        <v>0</v>
      </c>
      <c r="B2" s="38"/>
      <c r="C2" s="38"/>
      <c r="D2" s="38"/>
      <c r="E2" s="38"/>
      <c r="F2" s="38"/>
      <c r="G2" s="38"/>
      <c r="H2" s="38"/>
      <c r="I2" s="38"/>
    </row>
    <row r="3" spans="1:9" ht="17.25" x14ac:dyDescent="0.3">
      <c r="A3" s="38" t="s">
        <v>1</v>
      </c>
      <c r="B3" s="38"/>
      <c r="C3" s="38"/>
      <c r="D3" s="38"/>
      <c r="E3" s="38"/>
      <c r="F3" s="38"/>
      <c r="G3" s="38"/>
      <c r="H3" s="38"/>
      <c r="I3" s="38"/>
    </row>
    <row r="4" spans="1:9" ht="17.25" x14ac:dyDescent="0.3">
      <c r="A4" s="38" t="s">
        <v>11</v>
      </c>
      <c r="B4" s="38"/>
      <c r="C4" s="38"/>
      <c r="D4" s="38"/>
      <c r="E4" s="38"/>
      <c r="F4" s="38"/>
      <c r="G4" s="38"/>
      <c r="H4" s="38"/>
      <c r="I4" s="38"/>
    </row>
    <row r="6" spans="1:9" ht="45" x14ac:dyDescent="0.25">
      <c r="A6" s="19" t="s">
        <v>3</v>
      </c>
      <c r="B6" s="19" t="s">
        <v>233</v>
      </c>
      <c r="C6" s="19" t="s">
        <v>235</v>
      </c>
      <c r="D6" s="19" t="s">
        <v>5</v>
      </c>
      <c r="E6" s="19" t="s">
        <v>6</v>
      </c>
      <c r="F6" s="19" t="s">
        <v>12</v>
      </c>
      <c r="G6" s="19" t="s">
        <v>236</v>
      </c>
      <c r="H6" s="19" t="s">
        <v>13</v>
      </c>
      <c r="I6" s="20" t="s">
        <v>14</v>
      </c>
    </row>
    <row r="7" spans="1:9" x14ac:dyDescent="0.25">
      <c r="A7" s="11" t="s">
        <v>72</v>
      </c>
      <c r="B7" s="11" t="s">
        <v>234</v>
      </c>
      <c r="C7" s="6" t="s">
        <v>59</v>
      </c>
      <c r="D7" s="6" t="s">
        <v>50</v>
      </c>
      <c r="E7" s="9">
        <v>5</v>
      </c>
      <c r="F7" s="11" t="s">
        <v>41</v>
      </c>
      <c r="G7" s="11" t="s">
        <v>237</v>
      </c>
      <c r="H7" s="6" t="s">
        <v>140</v>
      </c>
      <c r="I7" s="8">
        <f>850000*12</f>
        <v>10200000</v>
      </c>
    </row>
    <row r="8" spans="1:9" x14ac:dyDescent="0.25">
      <c r="A8" s="11" t="s">
        <v>73</v>
      </c>
      <c r="B8" s="11" t="s">
        <v>234</v>
      </c>
      <c r="C8" s="6" t="s">
        <v>71</v>
      </c>
      <c r="D8" s="6" t="s">
        <v>157</v>
      </c>
      <c r="E8" s="9">
        <v>9</v>
      </c>
      <c r="F8" s="11" t="s">
        <v>101</v>
      </c>
      <c r="G8" s="11" t="s">
        <v>238</v>
      </c>
      <c r="H8" s="4" t="s">
        <v>185</v>
      </c>
      <c r="I8" s="8">
        <f>2700000*12</f>
        <v>32400000</v>
      </c>
    </row>
    <row r="9" spans="1:9" x14ac:dyDescent="0.25">
      <c r="A9" s="12" t="s">
        <v>74</v>
      </c>
      <c r="B9" s="11" t="s">
        <v>234</v>
      </c>
      <c r="C9" s="6" t="s">
        <v>138</v>
      </c>
      <c r="D9" s="6" t="s">
        <v>139</v>
      </c>
      <c r="E9" s="9">
        <v>25</v>
      </c>
      <c r="F9" s="12" t="s">
        <v>35</v>
      </c>
      <c r="G9" s="12" t="s">
        <v>239</v>
      </c>
      <c r="H9" s="4" t="s">
        <v>189</v>
      </c>
      <c r="I9" s="8">
        <f>930000*12</f>
        <v>11160000</v>
      </c>
    </row>
    <row r="10" spans="1:9" x14ac:dyDescent="0.25">
      <c r="A10" s="11" t="s">
        <v>75</v>
      </c>
      <c r="B10" s="11" t="s">
        <v>234</v>
      </c>
      <c r="C10" s="6" t="s">
        <v>138</v>
      </c>
      <c r="D10" s="6" t="s">
        <v>147</v>
      </c>
      <c r="E10" s="9">
        <v>6</v>
      </c>
      <c r="F10" s="11" t="s">
        <v>102</v>
      </c>
      <c r="G10" s="11" t="s">
        <v>240</v>
      </c>
      <c r="H10" s="6" t="s">
        <v>140</v>
      </c>
      <c r="I10" s="8">
        <f>850000*12</f>
        <v>10200000</v>
      </c>
    </row>
    <row r="11" spans="1:9" x14ac:dyDescent="0.25">
      <c r="A11" s="11" t="s">
        <v>76</v>
      </c>
      <c r="B11" s="11" t="s">
        <v>234</v>
      </c>
      <c r="C11" s="6" t="s">
        <v>138</v>
      </c>
      <c r="D11" s="6" t="s">
        <v>146</v>
      </c>
      <c r="E11" s="9">
        <v>7</v>
      </c>
      <c r="F11" s="11" t="s">
        <v>103</v>
      </c>
      <c r="G11" s="11" t="s">
        <v>241</v>
      </c>
      <c r="H11" s="6" t="s">
        <v>140</v>
      </c>
      <c r="I11" s="8">
        <f>850000*12</f>
        <v>10200000</v>
      </c>
    </row>
    <row r="12" spans="1:9" x14ac:dyDescent="0.25">
      <c r="A12" s="11" t="s">
        <v>77</v>
      </c>
      <c r="B12" s="11" t="s">
        <v>234</v>
      </c>
      <c r="C12" s="6" t="s">
        <v>71</v>
      </c>
      <c r="D12" s="6" t="s">
        <v>116</v>
      </c>
      <c r="E12" s="9">
        <v>25</v>
      </c>
      <c r="F12" s="11" t="s">
        <v>69</v>
      </c>
      <c r="G12" s="11" t="s">
        <v>239</v>
      </c>
      <c r="H12" s="4" t="s">
        <v>156</v>
      </c>
      <c r="I12" s="8">
        <f>2500000*12</f>
        <v>30000000</v>
      </c>
    </row>
    <row r="13" spans="1:9" x14ac:dyDescent="0.25">
      <c r="A13" s="11" t="s">
        <v>78</v>
      </c>
      <c r="B13" s="11" t="s">
        <v>234</v>
      </c>
      <c r="C13" s="6" t="s">
        <v>138</v>
      </c>
      <c r="D13" s="6" t="s">
        <v>50</v>
      </c>
      <c r="E13" s="9">
        <v>4</v>
      </c>
      <c r="F13" s="11" t="s">
        <v>41</v>
      </c>
      <c r="G13" s="11" t="s">
        <v>239</v>
      </c>
      <c r="H13" s="6" t="s">
        <v>140</v>
      </c>
      <c r="I13" s="8">
        <f>930000*12</f>
        <v>11160000</v>
      </c>
    </row>
    <row r="14" spans="1:9" x14ac:dyDescent="0.25">
      <c r="A14" s="11" t="s">
        <v>79</v>
      </c>
      <c r="B14" s="11" t="s">
        <v>234</v>
      </c>
      <c r="C14" s="6" t="s">
        <v>59</v>
      </c>
      <c r="D14" s="6" t="s">
        <v>155</v>
      </c>
      <c r="E14" s="9">
        <v>7</v>
      </c>
      <c r="F14" s="11" t="s">
        <v>104</v>
      </c>
      <c r="G14" s="11" t="s">
        <v>242</v>
      </c>
      <c r="H14" s="4" t="s">
        <v>196</v>
      </c>
      <c r="I14" s="23">
        <f>887000*12</f>
        <v>10644000</v>
      </c>
    </row>
    <row r="15" spans="1:9" x14ac:dyDescent="0.25">
      <c r="A15" s="11" t="s">
        <v>80</v>
      </c>
      <c r="B15" s="11" t="s">
        <v>234</v>
      </c>
      <c r="C15" s="6" t="s">
        <v>59</v>
      </c>
      <c r="D15" s="6" t="s">
        <v>139</v>
      </c>
      <c r="E15" s="9">
        <v>5</v>
      </c>
      <c r="F15" s="11" t="s">
        <v>105</v>
      </c>
      <c r="G15" s="11" t="s">
        <v>243</v>
      </c>
      <c r="H15" s="6" t="s">
        <v>140</v>
      </c>
      <c r="I15" s="8">
        <f>850000*12</f>
        <v>10200000</v>
      </c>
    </row>
    <row r="16" spans="1:9" x14ac:dyDescent="0.25">
      <c r="A16" s="11" t="s">
        <v>81</v>
      </c>
      <c r="B16" s="11" t="s">
        <v>234</v>
      </c>
      <c r="C16" s="6" t="s">
        <v>64</v>
      </c>
      <c r="D16" s="6" t="s">
        <v>116</v>
      </c>
      <c r="E16" s="9">
        <v>6</v>
      </c>
      <c r="F16" s="11" t="s">
        <v>69</v>
      </c>
      <c r="G16" s="11" t="s">
        <v>237</v>
      </c>
      <c r="H16" s="6" t="s">
        <v>140</v>
      </c>
      <c r="I16" s="8">
        <f>2200000*12</f>
        <v>26400000</v>
      </c>
    </row>
    <row r="17" spans="1:9" x14ac:dyDescent="0.25">
      <c r="A17" s="11" t="s">
        <v>82</v>
      </c>
      <c r="B17" s="11" t="s">
        <v>234</v>
      </c>
      <c r="C17" s="6" t="s">
        <v>59</v>
      </c>
      <c r="D17" s="6" t="s">
        <v>173</v>
      </c>
      <c r="E17" s="9">
        <v>17</v>
      </c>
      <c r="F17" s="11" t="s">
        <v>41</v>
      </c>
      <c r="G17" s="11" t="s">
        <v>244</v>
      </c>
      <c r="H17" s="4" t="s">
        <v>174</v>
      </c>
      <c r="I17" s="8">
        <f t="shared" ref="I17:I18" si="0">850000*12</f>
        <v>10200000</v>
      </c>
    </row>
    <row r="18" spans="1:9" x14ac:dyDescent="0.25">
      <c r="A18" s="11" t="s">
        <v>198</v>
      </c>
      <c r="B18" s="11" t="s">
        <v>234</v>
      </c>
      <c r="C18" s="6"/>
      <c r="D18" s="6" t="s">
        <v>199</v>
      </c>
      <c r="E18" s="9"/>
      <c r="F18" s="11" t="s">
        <v>200</v>
      </c>
      <c r="G18" s="11" t="s">
        <v>245</v>
      </c>
      <c r="H18" s="4" t="s">
        <v>201</v>
      </c>
      <c r="I18" s="8">
        <f t="shared" si="0"/>
        <v>10200000</v>
      </c>
    </row>
    <row r="19" spans="1:9" x14ac:dyDescent="0.25">
      <c r="A19" s="11" t="s">
        <v>83</v>
      </c>
      <c r="B19" s="11" t="s">
        <v>234</v>
      </c>
      <c r="C19" s="6" t="s">
        <v>59</v>
      </c>
      <c r="D19" s="6" t="s">
        <v>144</v>
      </c>
      <c r="E19" s="9">
        <v>14</v>
      </c>
      <c r="F19" s="11" t="s">
        <v>106</v>
      </c>
      <c r="G19" s="11" t="s">
        <v>243</v>
      </c>
      <c r="H19" s="4" t="s">
        <v>145</v>
      </c>
      <c r="I19" s="8">
        <f>1035000*12</f>
        <v>12420000</v>
      </c>
    </row>
    <row r="20" spans="1:9" x14ac:dyDescent="0.25">
      <c r="A20" s="11" t="s">
        <v>84</v>
      </c>
      <c r="B20" s="11" t="s">
        <v>234</v>
      </c>
      <c r="C20" s="6" t="s">
        <v>138</v>
      </c>
      <c r="D20" s="6" t="s">
        <v>142</v>
      </c>
      <c r="E20" s="9">
        <v>16</v>
      </c>
      <c r="F20" s="11" t="s">
        <v>107</v>
      </c>
      <c r="G20" s="11" t="s">
        <v>244</v>
      </c>
      <c r="H20" s="4" t="s">
        <v>197</v>
      </c>
      <c r="I20" s="23">
        <f>887000*12</f>
        <v>10644000</v>
      </c>
    </row>
    <row r="21" spans="1:9" x14ac:dyDescent="0.25">
      <c r="A21" s="11" t="s">
        <v>85</v>
      </c>
      <c r="B21" s="11" t="s">
        <v>234</v>
      </c>
      <c r="C21" s="6" t="s">
        <v>71</v>
      </c>
      <c r="D21" s="6" t="s">
        <v>182</v>
      </c>
      <c r="E21" s="9">
        <v>9</v>
      </c>
      <c r="F21" s="11" t="s">
        <v>109</v>
      </c>
      <c r="G21" s="11" t="s">
        <v>243</v>
      </c>
      <c r="H21" s="4" t="s">
        <v>183</v>
      </c>
      <c r="I21" s="8">
        <f>1500000*12</f>
        <v>18000000</v>
      </c>
    </row>
    <row r="22" spans="1:9" x14ac:dyDescent="0.25">
      <c r="A22" s="11" t="s">
        <v>86</v>
      </c>
      <c r="B22" s="11" t="s">
        <v>234</v>
      </c>
      <c r="C22" s="6" t="s">
        <v>59</v>
      </c>
      <c r="D22" s="6" t="s">
        <v>41</v>
      </c>
      <c r="E22" s="9">
        <v>6</v>
      </c>
      <c r="F22" s="11" t="s">
        <v>41</v>
      </c>
      <c r="G22" s="11" t="s">
        <v>239</v>
      </c>
      <c r="H22" s="6" t="s">
        <v>140</v>
      </c>
      <c r="I22" s="8">
        <f>930000*12</f>
        <v>11160000</v>
      </c>
    </row>
    <row r="23" spans="1:9" x14ac:dyDescent="0.25">
      <c r="A23" s="11" t="s">
        <v>87</v>
      </c>
      <c r="B23" s="11" t="s">
        <v>234</v>
      </c>
      <c r="C23" s="6" t="s">
        <v>64</v>
      </c>
      <c r="D23" s="6" t="s">
        <v>139</v>
      </c>
      <c r="E23" s="9">
        <v>22</v>
      </c>
      <c r="F23" s="11" t="s">
        <v>37</v>
      </c>
      <c r="G23" s="11" t="s">
        <v>243</v>
      </c>
      <c r="H23" s="4" t="s">
        <v>188</v>
      </c>
      <c r="I23" s="8">
        <f>1600000*12</f>
        <v>19200000</v>
      </c>
    </row>
    <row r="24" spans="1:9" x14ac:dyDescent="0.25">
      <c r="A24" s="11" t="s">
        <v>88</v>
      </c>
      <c r="B24" s="11" t="s">
        <v>234</v>
      </c>
      <c r="C24" s="6" t="s">
        <v>138</v>
      </c>
      <c r="D24" s="6" t="s">
        <v>139</v>
      </c>
      <c r="E24" s="9">
        <v>3</v>
      </c>
      <c r="F24" s="11" t="s">
        <v>105</v>
      </c>
      <c r="G24" s="11" t="s">
        <v>243</v>
      </c>
      <c r="H24" s="6" t="s">
        <v>140</v>
      </c>
      <c r="I24" s="8">
        <f>850000*12</f>
        <v>10200000</v>
      </c>
    </row>
    <row r="25" spans="1:9" x14ac:dyDescent="0.25">
      <c r="A25" s="11" t="s">
        <v>89</v>
      </c>
      <c r="B25" s="11" t="s">
        <v>234</v>
      </c>
      <c r="C25" s="6" t="s">
        <v>180</v>
      </c>
      <c r="D25" s="6" t="s">
        <v>148</v>
      </c>
      <c r="E25" s="9">
        <v>13</v>
      </c>
      <c r="F25" s="11" t="s">
        <v>110</v>
      </c>
      <c r="G25" s="11" t="s">
        <v>246</v>
      </c>
      <c r="H25" s="4" t="s">
        <v>181</v>
      </c>
      <c r="I25" s="23">
        <f>1550000*12</f>
        <v>18600000</v>
      </c>
    </row>
    <row r="26" spans="1:9" x14ac:dyDescent="0.25">
      <c r="A26" s="11" t="s">
        <v>90</v>
      </c>
      <c r="B26" s="11" t="s">
        <v>234</v>
      </c>
      <c r="C26" s="6" t="s">
        <v>176</v>
      </c>
      <c r="D26" s="6" t="s">
        <v>177</v>
      </c>
      <c r="E26" s="9">
        <v>3</v>
      </c>
      <c r="F26" s="11" t="s">
        <v>111</v>
      </c>
      <c r="G26" s="11" t="s">
        <v>246</v>
      </c>
      <c r="H26" s="4" t="s">
        <v>178</v>
      </c>
      <c r="I26" s="8">
        <f>1000000*12</f>
        <v>12000000</v>
      </c>
    </row>
    <row r="27" spans="1:9" x14ac:dyDescent="0.25">
      <c r="A27" s="11" t="s">
        <v>91</v>
      </c>
      <c r="B27" s="11" t="s">
        <v>234</v>
      </c>
      <c r="C27" s="6" t="s">
        <v>59</v>
      </c>
      <c r="D27" s="6" t="s">
        <v>41</v>
      </c>
      <c r="E27" s="9">
        <v>39</v>
      </c>
      <c r="F27" s="11" t="s">
        <v>41</v>
      </c>
      <c r="G27" s="11" t="s">
        <v>239</v>
      </c>
      <c r="H27" s="6" t="s">
        <v>140</v>
      </c>
      <c r="I27" s="8">
        <f>930000*12</f>
        <v>11160000</v>
      </c>
    </row>
    <row r="28" spans="1:9" x14ac:dyDescent="0.25">
      <c r="A28" s="11" t="s">
        <v>92</v>
      </c>
      <c r="B28" s="11" t="s">
        <v>234</v>
      </c>
      <c r="C28" s="6" t="s">
        <v>138</v>
      </c>
      <c r="D28" s="6" t="s">
        <v>148</v>
      </c>
      <c r="E28" s="17">
        <v>4</v>
      </c>
      <c r="F28" s="11" t="s">
        <v>111</v>
      </c>
      <c r="G28" s="11" t="s">
        <v>246</v>
      </c>
      <c r="H28" s="4" t="s">
        <v>149</v>
      </c>
      <c r="I28" s="8">
        <f>1000000*12</f>
        <v>12000000</v>
      </c>
    </row>
    <row r="29" spans="1:9" x14ac:dyDescent="0.25">
      <c r="A29" s="11" t="s">
        <v>93</v>
      </c>
      <c r="B29" s="11" t="s">
        <v>234</v>
      </c>
      <c r="C29" s="6" t="s">
        <v>59</v>
      </c>
      <c r="D29" s="6" t="s">
        <v>139</v>
      </c>
      <c r="E29" s="17">
        <v>4</v>
      </c>
      <c r="F29" s="11" t="s">
        <v>112</v>
      </c>
      <c r="G29" s="11" t="s">
        <v>243</v>
      </c>
      <c r="H29" s="6" t="s">
        <v>140</v>
      </c>
      <c r="I29" s="8">
        <f>850000*12</f>
        <v>10200000</v>
      </c>
    </row>
    <row r="30" spans="1:9" x14ac:dyDescent="0.25">
      <c r="A30" s="11" t="s">
        <v>191</v>
      </c>
      <c r="B30" s="11" t="s">
        <v>234</v>
      </c>
      <c r="C30" s="6" t="s">
        <v>229</v>
      </c>
      <c r="D30" s="6" t="s">
        <v>230</v>
      </c>
      <c r="E30" s="9">
        <v>1.8</v>
      </c>
      <c r="F30" s="11" t="s">
        <v>111</v>
      </c>
      <c r="G30" s="11" t="s">
        <v>246</v>
      </c>
      <c r="H30" s="4" t="s">
        <v>231</v>
      </c>
      <c r="I30" s="8">
        <f>1000000*12</f>
        <v>12000000</v>
      </c>
    </row>
    <row r="31" spans="1:9" x14ac:dyDescent="0.25">
      <c r="A31" s="11" t="s">
        <v>94</v>
      </c>
      <c r="B31" s="11" t="s">
        <v>234</v>
      </c>
      <c r="C31" s="6" t="s">
        <v>152</v>
      </c>
      <c r="D31" s="6" t="s">
        <v>153</v>
      </c>
      <c r="E31" s="9">
        <v>15</v>
      </c>
      <c r="F31" s="11" t="s">
        <v>113</v>
      </c>
      <c r="G31" s="11" t="s">
        <v>238</v>
      </c>
      <c r="H31" s="4" t="s">
        <v>154</v>
      </c>
      <c r="I31" s="8">
        <f>2100000*12</f>
        <v>25200000</v>
      </c>
    </row>
    <row r="32" spans="1:9" ht="26.25" x14ac:dyDescent="0.25">
      <c r="A32" s="11" t="s">
        <v>95</v>
      </c>
      <c r="B32" s="11" t="s">
        <v>234</v>
      </c>
      <c r="C32" s="6" t="s">
        <v>59</v>
      </c>
      <c r="D32" s="6" t="s">
        <v>164</v>
      </c>
      <c r="E32" s="9">
        <v>5</v>
      </c>
      <c r="F32" s="13" t="s">
        <v>114</v>
      </c>
      <c r="G32" s="13" t="s">
        <v>244</v>
      </c>
      <c r="H32" s="4" t="s">
        <v>165</v>
      </c>
      <c r="I32" s="8">
        <f>1657000*12</f>
        <v>19884000</v>
      </c>
    </row>
    <row r="33" spans="1:9" x14ac:dyDescent="0.25">
      <c r="A33" s="11" t="s">
        <v>192</v>
      </c>
      <c r="B33" s="11" t="s">
        <v>234</v>
      </c>
      <c r="C33" s="6" t="s">
        <v>121</v>
      </c>
      <c r="D33" s="6" t="s">
        <v>193</v>
      </c>
      <c r="E33" s="9">
        <v>5</v>
      </c>
      <c r="F33" s="11" t="s">
        <v>194</v>
      </c>
      <c r="G33" s="11" t="s">
        <v>239</v>
      </c>
      <c r="H33" s="4" t="s">
        <v>195</v>
      </c>
      <c r="I33" s="8">
        <f>1250000*12</f>
        <v>15000000</v>
      </c>
    </row>
    <row r="34" spans="1:9" x14ac:dyDescent="0.25">
      <c r="A34" s="7" t="s">
        <v>96</v>
      </c>
      <c r="B34" s="11" t="s">
        <v>234</v>
      </c>
      <c r="C34" s="6" t="s">
        <v>71</v>
      </c>
      <c r="D34" s="6" t="s">
        <v>116</v>
      </c>
      <c r="E34" s="9">
        <v>3</v>
      </c>
      <c r="F34" s="11" t="s">
        <v>69</v>
      </c>
      <c r="G34" s="11" t="s">
        <v>237</v>
      </c>
      <c r="H34" s="4" t="s">
        <v>143</v>
      </c>
      <c r="I34" s="8">
        <f>2200000*12</f>
        <v>26400000</v>
      </c>
    </row>
    <row r="35" spans="1:9" x14ac:dyDescent="0.25">
      <c r="A35" s="7" t="s">
        <v>97</v>
      </c>
      <c r="B35" s="11" t="s">
        <v>234</v>
      </c>
      <c r="C35" s="6" t="s">
        <v>150</v>
      </c>
      <c r="D35" s="6" t="s">
        <v>115</v>
      </c>
      <c r="E35" s="9">
        <v>3</v>
      </c>
      <c r="F35" s="6" t="s">
        <v>115</v>
      </c>
      <c r="G35" s="6" t="s">
        <v>244</v>
      </c>
      <c r="H35" s="4" t="s">
        <v>151</v>
      </c>
      <c r="I35" s="8">
        <f>850000*12</f>
        <v>10200000</v>
      </c>
    </row>
    <row r="36" spans="1:9" x14ac:dyDescent="0.25">
      <c r="A36" s="7" t="s">
        <v>98</v>
      </c>
      <c r="B36" s="11" t="s">
        <v>234</v>
      </c>
      <c r="C36" s="6" t="s">
        <v>59</v>
      </c>
      <c r="D36" s="6" t="s">
        <v>175</v>
      </c>
      <c r="E36" s="9">
        <v>10</v>
      </c>
      <c r="F36" s="6" t="s">
        <v>35</v>
      </c>
      <c r="G36" s="6" t="s">
        <v>239</v>
      </c>
      <c r="H36" s="6" t="s">
        <v>140</v>
      </c>
      <c r="I36" s="8">
        <f>930000*12</f>
        <v>11160000</v>
      </c>
    </row>
    <row r="37" spans="1:9" x14ac:dyDescent="0.25">
      <c r="A37" s="7" t="s">
        <v>232</v>
      </c>
      <c r="B37" s="11" t="s">
        <v>234</v>
      </c>
      <c r="C37" s="6" t="s">
        <v>138</v>
      </c>
      <c r="D37" s="6" t="s">
        <v>116</v>
      </c>
      <c r="E37" s="9">
        <v>1.6</v>
      </c>
      <c r="F37" s="11" t="s">
        <v>69</v>
      </c>
      <c r="G37" s="11" t="s">
        <v>239</v>
      </c>
      <c r="H37" s="4" t="s">
        <v>190</v>
      </c>
      <c r="I37" s="8">
        <f>2800000*12</f>
        <v>33600000</v>
      </c>
    </row>
    <row r="38" spans="1:9" x14ac:dyDescent="0.25">
      <c r="A38" s="7" t="s">
        <v>99</v>
      </c>
      <c r="B38" s="11" t="s">
        <v>234</v>
      </c>
      <c r="C38" s="6" t="s">
        <v>141</v>
      </c>
      <c r="D38" s="6" t="s">
        <v>41</v>
      </c>
      <c r="E38" s="9">
        <v>2.6</v>
      </c>
      <c r="F38" s="6" t="s">
        <v>108</v>
      </c>
      <c r="G38" s="6" t="s">
        <v>239</v>
      </c>
      <c r="H38" s="6" t="s">
        <v>140</v>
      </c>
      <c r="I38" s="8">
        <f>850000*12</f>
        <v>10200000</v>
      </c>
    </row>
    <row r="39" spans="1:9" x14ac:dyDescent="0.25">
      <c r="A39" s="7" t="s">
        <v>100</v>
      </c>
      <c r="B39" s="11" t="s">
        <v>234</v>
      </c>
      <c r="C39" s="6" t="s">
        <v>71</v>
      </c>
      <c r="D39" s="6" t="s">
        <v>139</v>
      </c>
      <c r="E39" s="9">
        <v>3</v>
      </c>
      <c r="F39" s="6" t="s">
        <v>37</v>
      </c>
      <c r="G39" s="6" t="s">
        <v>239</v>
      </c>
      <c r="H39" s="4" t="s">
        <v>184</v>
      </c>
      <c r="I39" s="8">
        <f>1600000*12</f>
        <v>19200000</v>
      </c>
    </row>
    <row r="40" spans="1:9" x14ac:dyDescent="0.25">
      <c r="A40" s="7" t="s">
        <v>158</v>
      </c>
      <c r="B40" s="11" t="s">
        <v>234</v>
      </c>
      <c r="C40" s="6" t="s">
        <v>161</v>
      </c>
      <c r="D40" s="6" t="s">
        <v>162</v>
      </c>
      <c r="E40" s="9">
        <v>7</v>
      </c>
      <c r="F40" s="6" t="s">
        <v>167</v>
      </c>
      <c r="G40" s="6" t="s">
        <v>238</v>
      </c>
      <c r="H40" s="4" t="s">
        <v>163</v>
      </c>
      <c r="I40" s="8">
        <f>2700000*12</f>
        <v>32400000</v>
      </c>
    </row>
    <row r="41" spans="1:9" x14ac:dyDescent="0.25">
      <c r="A41" s="7" t="s">
        <v>159</v>
      </c>
      <c r="B41" s="11" t="s">
        <v>234</v>
      </c>
      <c r="C41" s="6" t="s">
        <v>168</v>
      </c>
      <c r="D41" s="6" t="s">
        <v>170</v>
      </c>
      <c r="E41" s="17">
        <v>22</v>
      </c>
      <c r="F41" s="6" t="s">
        <v>169</v>
      </c>
      <c r="G41" s="6" t="s">
        <v>238</v>
      </c>
      <c r="H41" s="4" t="s">
        <v>171</v>
      </c>
      <c r="I41" s="8">
        <f>2850000*12</f>
        <v>34200000</v>
      </c>
    </row>
    <row r="42" spans="1:9" x14ac:dyDescent="0.25">
      <c r="A42" s="7" t="s">
        <v>160</v>
      </c>
      <c r="B42" s="11" t="s">
        <v>234</v>
      </c>
      <c r="C42" s="6" t="s">
        <v>166</v>
      </c>
      <c r="D42" s="6" t="s">
        <v>162</v>
      </c>
      <c r="E42" s="9">
        <v>26</v>
      </c>
      <c r="F42" s="6" t="s">
        <v>167</v>
      </c>
      <c r="G42" s="6" t="s">
        <v>238</v>
      </c>
      <c r="H42" s="4" t="s">
        <v>172</v>
      </c>
      <c r="I42" s="8">
        <f>2400000*12</f>
        <v>28800000</v>
      </c>
    </row>
    <row r="43" spans="1:9" x14ac:dyDescent="0.25">
      <c r="A43" s="6" t="s">
        <v>202</v>
      </c>
      <c r="B43" s="11" t="s">
        <v>234</v>
      </c>
      <c r="C43" s="6"/>
      <c r="D43" s="6"/>
      <c r="E43" s="9"/>
      <c r="F43" s="11"/>
      <c r="G43" s="11" t="s">
        <v>239</v>
      </c>
      <c r="H43" s="4"/>
      <c r="I43" s="8">
        <f>930000*12</f>
        <v>11160000</v>
      </c>
    </row>
    <row r="44" spans="1:9" x14ac:dyDescent="0.25">
      <c r="A44" s="6" t="s">
        <v>203</v>
      </c>
      <c r="B44" s="11" t="s">
        <v>234</v>
      </c>
      <c r="C44" s="6" t="s">
        <v>224</v>
      </c>
      <c r="D44" s="6" t="s">
        <v>228</v>
      </c>
      <c r="E44" s="9">
        <v>7</v>
      </c>
      <c r="F44" s="6" t="s">
        <v>108</v>
      </c>
      <c r="G44" s="6" t="s">
        <v>239</v>
      </c>
      <c r="H44" s="4" t="s">
        <v>140</v>
      </c>
      <c r="I44" s="8">
        <f t="shared" ref="I44:I47" si="1">850000*12</f>
        <v>10200000</v>
      </c>
    </row>
    <row r="45" spans="1:9" x14ac:dyDescent="0.25">
      <c r="A45" s="6" t="s">
        <v>204</v>
      </c>
      <c r="B45" s="11" t="s">
        <v>234</v>
      </c>
      <c r="C45" s="6" t="s">
        <v>138</v>
      </c>
      <c r="D45" s="6" t="s">
        <v>228</v>
      </c>
      <c r="E45" s="9">
        <v>3</v>
      </c>
      <c r="F45" s="6" t="s">
        <v>108</v>
      </c>
      <c r="G45" s="6" t="s">
        <v>239</v>
      </c>
      <c r="H45" s="4" t="s">
        <v>213</v>
      </c>
      <c r="I45" s="8">
        <f t="shared" si="1"/>
        <v>10200000</v>
      </c>
    </row>
    <row r="46" spans="1:9" x14ac:dyDescent="0.25">
      <c r="A46" s="6" t="s">
        <v>205</v>
      </c>
      <c r="B46" s="11" t="s">
        <v>234</v>
      </c>
      <c r="C46" s="6" t="s">
        <v>138</v>
      </c>
      <c r="D46" s="6" t="s">
        <v>225</v>
      </c>
      <c r="E46" s="9">
        <v>3.5</v>
      </c>
      <c r="F46" s="11" t="s">
        <v>226</v>
      </c>
      <c r="G46" s="11" t="s">
        <v>237</v>
      </c>
      <c r="H46" s="4" t="s">
        <v>227</v>
      </c>
      <c r="I46" s="8">
        <f t="shared" si="1"/>
        <v>10200000</v>
      </c>
    </row>
    <row r="47" spans="1:9" x14ac:dyDescent="0.25">
      <c r="A47" s="6" t="s">
        <v>206</v>
      </c>
      <c r="B47" s="11" t="s">
        <v>234</v>
      </c>
      <c r="C47" s="6" t="s">
        <v>138</v>
      </c>
      <c r="D47" s="6" t="s">
        <v>132</v>
      </c>
      <c r="E47" s="9">
        <v>25</v>
      </c>
      <c r="F47" s="11" t="s">
        <v>132</v>
      </c>
      <c r="G47" s="11" t="s">
        <v>240</v>
      </c>
      <c r="H47" s="4" t="s">
        <v>140</v>
      </c>
      <c r="I47" s="8">
        <f t="shared" si="1"/>
        <v>10200000</v>
      </c>
    </row>
    <row r="48" spans="1:9" x14ac:dyDescent="0.25">
      <c r="A48" s="6" t="s">
        <v>207</v>
      </c>
      <c r="B48" s="11" t="s">
        <v>234</v>
      </c>
      <c r="C48" s="6" t="s">
        <v>138</v>
      </c>
      <c r="D48" s="6" t="s">
        <v>212</v>
      </c>
      <c r="E48" s="9">
        <v>2</v>
      </c>
      <c r="F48" s="6" t="s">
        <v>218</v>
      </c>
      <c r="G48" s="6" t="s">
        <v>239</v>
      </c>
      <c r="H48" s="4" t="s">
        <v>219</v>
      </c>
      <c r="I48" s="8">
        <f>930000*12</f>
        <v>11160000</v>
      </c>
    </row>
    <row r="49" spans="1:9" x14ac:dyDescent="0.25">
      <c r="A49" s="6" t="s">
        <v>208</v>
      </c>
      <c r="B49" s="11" t="s">
        <v>234</v>
      </c>
      <c r="C49" s="6" t="s">
        <v>64</v>
      </c>
      <c r="D49" s="6" t="s">
        <v>69</v>
      </c>
      <c r="E49" s="9">
        <v>2.5</v>
      </c>
      <c r="F49" s="11" t="s">
        <v>69</v>
      </c>
      <c r="G49" s="11" t="s">
        <v>237</v>
      </c>
      <c r="H49" s="4" t="s">
        <v>217</v>
      </c>
      <c r="I49" s="8">
        <f t="shared" ref="I49:I50" si="2">2200000*12</f>
        <v>26400000</v>
      </c>
    </row>
    <row r="50" spans="1:9" x14ac:dyDescent="0.25">
      <c r="A50" s="6" t="s">
        <v>209</v>
      </c>
      <c r="B50" s="11" t="s">
        <v>234</v>
      </c>
      <c r="C50" s="6"/>
      <c r="D50" s="6" t="s">
        <v>69</v>
      </c>
      <c r="E50" s="9"/>
      <c r="F50" s="11" t="s">
        <v>69</v>
      </c>
      <c r="G50" s="11" t="s">
        <v>237</v>
      </c>
      <c r="H50" s="4"/>
      <c r="I50" s="8">
        <f t="shared" si="2"/>
        <v>26400000</v>
      </c>
    </row>
    <row r="51" spans="1:9" x14ac:dyDescent="0.25">
      <c r="A51" s="6" t="s">
        <v>210</v>
      </c>
      <c r="B51" s="11" t="s">
        <v>234</v>
      </c>
      <c r="C51" s="6" t="s">
        <v>138</v>
      </c>
      <c r="D51" s="6" t="s">
        <v>228</v>
      </c>
      <c r="E51" s="9">
        <v>1</v>
      </c>
      <c r="F51" s="6" t="s">
        <v>108</v>
      </c>
      <c r="G51" s="6" t="s">
        <v>239</v>
      </c>
      <c r="H51" s="4" t="s">
        <v>140</v>
      </c>
      <c r="I51" s="8">
        <f t="shared" ref="I51:I52" si="3">850000*12</f>
        <v>10200000</v>
      </c>
    </row>
    <row r="52" spans="1:9" x14ac:dyDescent="0.25">
      <c r="A52" s="6" t="s">
        <v>211</v>
      </c>
      <c r="B52" s="11" t="s">
        <v>234</v>
      </c>
      <c r="C52" s="6" t="s">
        <v>138</v>
      </c>
      <c r="D52" s="6" t="s">
        <v>215</v>
      </c>
      <c r="E52" s="9">
        <v>1</v>
      </c>
      <c r="F52" s="11" t="s">
        <v>216</v>
      </c>
      <c r="G52" s="11" t="s">
        <v>247</v>
      </c>
      <c r="H52" s="4" t="s">
        <v>214</v>
      </c>
      <c r="I52" s="8">
        <f t="shared" si="3"/>
        <v>10200000</v>
      </c>
    </row>
  </sheetData>
  <mergeCells count="3">
    <mergeCell ref="A2:I2"/>
    <mergeCell ref="A3:I3"/>
    <mergeCell ref="A4:I4"/>
  </mergeCells>
  <hyperlinks>
    <hyperlink ref="H34" r:id="rId1" xr:uid="{00000000-0004-0000-0400-000000000000}"/>
    <hyperlink ref="H19" r:id="rId2" xr:uid="{00000000-0004-0000-0400-000001000000}"/>
    <hyperlink ref="H28" r:id="rId3" xr:uid="{00000000-0004-0000-0400-000002000000}"/>
    <hyperlink ref="H35" r:id="rId4" xr:uid="{00000000-0004-0000-0400-000003000000}"/>
    <hyperlink ref="H31" r:id="rId5" xr:uid="{00000000-0004-0000-0400-000004000000}"/>
    <hyperlink ref="H12" r:id="rId6" xr:uid="{00000000-0004-0000-0400-000005000000}"/>
    <hyperlink ref="H8" r:id="rId7" xr:uid="{00000000-0004-0000-0400-000006000000}"/>
    <hyperlink ref="H40" r:id="rId8" xr:uid="{00000000-0004-0000-0400-000007000000}"/>
    <hyperlink ref="H32" r:id="rId9" xr:uid="{00000000-0004-0000-0400-000008000000}"/>
    <hyperlink ref="H41" r:id="rId10" xr:uid="{00000000-0004-0000-0400-000009000000}"/>
    <hyperlink ref="H42" r:id="rId11" xr:uid="{00000000-0004-0000-0400-00000A000000}"/>
    <hyperlink ref="H17" r:id="rId12" xr:uid="{00000000-0004-0000-0400-00000B000000}"/>
    <hyperlink ref="H26" r:id="rId13" xr:uid="{00000000-0004-0000-0400-00000C000000}"/>
    <hyperlink ref="H25" r:id="rId14" xr:uid="{00000000-0004-0000-0400-00000D000000}"/>
    <hyperlink ref="H21" r:id="rId15" xr:uid="{00000000-0004-0000-0400-00000E000000}"/>
    <hyperlink ref="H39" r:id="rId16" xr:uid="{00000000-0004-0000-0400-00000F000000}"/>
    <hyperlink ref="H23" r:id="rId17" xr:uid="{00000000-0004-0000-0400-000010000000}"/>
    <hyperlink ref="H9" r:id="rId18" xr:uid="{00000000-0004-0000-0400-000011000000}"/>
    <hyperlink ref="H37" r:id="rId19" xr:uid="{00000000-0004-0000-0400-000012000000}"/>
    <hyperlink ref="H33" r:id="rId20" xr:uid="{00000000-0004-0000-0400-000013000000}"/>
    <hyperlink ref="H14" r:id="rId21" xr:uid="{00000000-0004-0000-0400-000014000000}"/>
    <hyperlink ref="H20" r:id="rId22" xr:uid="{00000000-0004-0000-0400-000015000000}"/>
    <hyperlink ref="H18" r:id="rId23" xr:uid="{00000000-0004-0000-0400-000016000000}"/>
    <hyperlink ref="H45" r:id="rId24" xr:uid="{00000000-0004-0000-0400-000017000000}"/>
    <hyperlink ref="H52" r:id="rId25" xr:uid="{00000000-0004-0000-0400-000018000000}"/>
    <hyperlink ref="H49" r:id="rId26" xr:uid="{00000000-0004-0000-0400-000019000000}"/>
    <hyperlink ref="H48" r:id="rId27" xr:uid="{00000000-0004-0000-0400-00001A000000}"/>
    <hyperlink ref="H46" r:id="rId28" xr:uid="{00000000-0004-0000-0400-00001B000000}"/>
    <hyperlink ref="H30" r:id="rId29" xr:uid="{00000000-0004-0000-0400-00001C000000}"/>
  </hyperlinks>
  <pageMargins left="0.7" right="0.7" top="0.75" bottom="0.75" header="0.3" footer="0.3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SERVIDORES</vt:lpstr>
      <vt:lpstr>CONTRATISTAS</vt:lpstr>
      <vt:lpstr>Hoja2</vt:lpstr>
      <vt:lpstr>Hoja3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egustyle</cp:lastModifiedBy>
  <dcterms:created xsi:type="dcterms:W3CDTF">2017-01-26T15:08:56Z</dcterms:created>
  <dcterms:modified xsi:type="dcterms:W3CDTF">2019-09-03T15:40:07Z</dcterms:modified>
</cp:coreProperties>
</file>